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3675" windowWidth="15480" windowHeight="561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PODACI'!$A$1:$I$67</definedName>
  </definedNames>
  <calcPr fullCalcOnLoad="1"/>
</workbook>
</file>

<file path=xl/sharedStrings.xml><?xml version="1.0" encoding="utf-8"?>
<sst xmlns="http://schemas.openxmlformats.org/spreadsheetml/2006/main" count="337" uniqueCount="306">
  <si>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</si>
  <si>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</si>
  <si>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</si>
  <si>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</si>
  <si>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</si>
  <si>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</si>
  <si>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</si>
  <si>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</si>
  <si>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</si>
  <si>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</si>
  <si>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</si>
  <si>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</si>
  <si>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</si>
  <si>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</si>
  <si>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</si>
  <si>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</si>
  <si>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</si>
  <si>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</si>
  <si>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</si>
  <si>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</si>
  <si>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</si>
  <si>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</si>
  <si>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</si>
  <si>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</si>
  <si>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</si>
  <si>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</si>
  <si>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</si>
  <si>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</si>
  <si>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</si>
  <si>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</si>
  <si>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</si>
  <si>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</si>
  <si>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</si>
  <si>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</si>
  <si>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</si>
  <si>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</si>
  <si>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</si>
  <si>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</si>
  <si>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</si>
  <si>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</si>
  <si>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</si>
  <si>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</si>
  <si>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</si>
  <si>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</si>
  <si>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</si>
  <si>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</si>
  <si>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</si>
  <si>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</si>
  <si>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</si>
  <si>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</si>
  <si>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</si>
  <si>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</si>
  <si>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</si>
  <si>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</si>
  <si>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</si>
  <si>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</si>
  <si>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</si>
  <si>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</si>
  <si>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</si>
  <si>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</si>
  <si>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</si>
  <si>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</si>
  <si>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</si>
  <si>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</si>
  <si>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</si>
  <si>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</si>
  <si>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</si>
  <si>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</si>
  <si>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</si>
  <si>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</si>
  <si>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</si>
  <si>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</si>
  <si>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</si>
  <si>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</si>
  <si>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</si>
  <si>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</si>
  <si>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</si>
  <si>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</si>
  <si>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</si>
  <si>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</si>
  <si>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</si>
  <si>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</si>
  <si>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</si>
  <si>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</si>
  <si>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</si>
  <si>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</si>
  <si>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</si>
  <si>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</si>
  <si>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</si>
  <si>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</si>
  <si>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</si>
  <si>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</si>
  <si>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</si>
  <si>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</si>
  <si>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</si>
  <si>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</si>
  <si>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</si>
  <si>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</si>
  <si>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</si>
  <si>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</si>
  <si>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</si>
  <si>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</si>
  <si>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</si>
  <si>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</si>
  <si>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</si>
  <si>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</si>
  <si>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</si>
  <si>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</si>
  <si>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</si>
  <si>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</si>
  <si>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</si>
  <si>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</si>
  <si>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</si>
  <si>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</si>
  <si>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</si>
  <si>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</si>
  <si>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</si>
  <si>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</si>
  <si>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</si>
  <si>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</si>
  <si>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</si>
  <si>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</si>
  <si>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</si>
  <si>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</si>
  <si>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</si>
  <si>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</si>
  <si>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</si>
  <si>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</si>
  <si>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</si>
  <si>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</si>
  <si>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</si>
  <si>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</si>
  <si>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</si>
  <si>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</si>
  <si>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</si>
  <si>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</si>
  <si>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</si>
  <si>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</si>
  <si>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</si>
  <si>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</si>
  <si>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</si>
  <si>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</si>
  <si>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</si>
  <si>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</si>
  <si>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</si>
  <si>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</si>
  <si>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</si>
  <si>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</si>
  <si>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</si>
  <si>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</si>
  <si>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</si>
  <si>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</si>
  <si>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</si>
  <si>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</si>
  <si>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</si>
  <si>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</si>
  <si>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</si>
  <si>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</si>
  <si>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</si>
  <si>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</si>
  <si>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</si>
  <si>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</si>
  <si>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</si>
  <si>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</si>
  <si>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</si>
  <si>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</si>
  <si>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</si>
  <si>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</si>
  <si>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</si>
  <si>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</si>
  <si>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</si>
  <si>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</si>
  <si>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</si>
  <si>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</si>
  <si>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</si>
  <si>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</si>
  <si>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</si>
  <si>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</si>
  <si>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</si>
  <si>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</si>
  <si>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</si>
  <si>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</si>
  <si>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</si>
  <si>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</si>
  <si>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</si>
  <si>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</si>
  <si>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</si>
  <si>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</si>
  <si>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</si>
  <si>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</si>
  <si>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</si>
  <si>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</si>
  <si>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</si>
  <si>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</si>
  <si>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</si>
  <si>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</si>
  <si>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</si>
  <si>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</si>
  <si>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</si>
  <si>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</si>
  <si>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</si>
  <si>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</si>
  <si>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</si>
  <si>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</si>
  <si>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</si>
  <si>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</si>
  <si>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</si>
  <si>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</si>
  <si>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</si>
  <si>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</si>
  <si>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</si>
  <si>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</si>
  <si>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</si>
  <si>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</si>
  <si>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</si>
  <si>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</si>
  <si>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</si>
  <si>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</si>
  <si>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</si>
  <si>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</si>
  <si>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</si>
  <si>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</si>
  <si>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</si>
  <si>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</si>
  <si>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</si>
  <si>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</si>
  <si>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</si>
  <si>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</si>
  <si>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</si>
  <si>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</si>
  <si>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</si>
  <si>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</si>
  <si>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</si>
  <si>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</si>
  <si>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</si>
  <si>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</si>
  <si>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</si>
  <si>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</si>
  <si>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</si>
  <si>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</si>
  <si>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</si>
  <si>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</si>
  <si>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</si>
  <si>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</si>
  <si>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</si>
  <si>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</si>
  <si>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</si>
  <si>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</si>
  <si>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</si>
  <si>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</si>
  <si>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</si>
  <si>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</si>
  <si>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</si>
  <si>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</si>
  <si>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3. Izjava osoba odgovornih za sastavljanje godišnjeg izvještaja,</t>
  </si>
  <si>
    <t>Obveznik: Varteks d.d.- Varaždin</t>
  </si>
  <si>
    <t>03747034</t>
  </si>
  <si>
    <t>070004039</t>
  </si>
  <si>
    <t>00872098033</t>
  </si>
  <si>
    <t>VARTEKS d.d.</t>
  </si>
  <si>
    <t>42 000</t>
  </si>
  <si>
    <t>Varaždin</t>
  </si>
  <si>
    <t>Zagrebačka 94</t>
  </si>
  <si>
    <t>info@varteks.com</t>
  </si>
  <si>
    <t>www.varteks.com</t>
  </si>
  <si>
    <t>VARAŽDIN</t>
  </si>
  <si>
    <t>VARAŽDINSKA</t>
  </si>
  <si>
    <t>1413</t>
  </si>
  <si>
    <t>NE</t>
  </si>
  <si>
    <t>Svetec Zvonimir</t>
  </si>
  <si>
    <t>042/377124</t>
  </si>
  <si>
    <t>042/377089</t>
  </si>
  <si>
    <t>zsvetec@varteks.com</t>
  </si>
  <si>
    <t>Davidović Nenad</t>
  </si>
  <si>
    <t xml:space="preserve">1. Revidirani godišnji financijski izvještaji s revizorskim izvješćem </t>
  </si>
  <si>
    <t>AOP
oznaka</t>
  </si>
  <si>
    <t>DODATAK BILANCI (popunjava poduzetnik koji sastavlja konsolidirani godišnji financijski izvještaj)</t>
  </si>
  <si>
    <t>2. Izvještaj poslovodstva ( u sklopu revizorskog izvješća)</t>
  </si>
  <si>
    <t>(osoba ovlaštena za zastupanje)</t>
  </si>
  <si>
    <t>4. Odluka nadležnog tijela ( prijedlog ) o utvrđivanju godišnjih financijskih izvještaja</t>
  </si>
  <si>
    <t>5. Odluka o prijedlogu raspodjele dobiti ili pokriću gubitka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</si>
  <si>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</si>
  <si>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</si>
  <si>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</si>
  <si>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</si>
  <si>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</si>
  <si>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</si>
  <si>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</si>
  <si>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</si>
  <si>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</si>
  <si>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</si>
  <si>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</si>
  <si>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</si>
  <si>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</si>
  <si>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</si>
  <si>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</si>
  <si>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</si>
  <si>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</si>
  <si>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</si>
  <si>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</si>
  <si>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</si>
  <si>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</si>
  <si>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>1.1.2016.</t>
  </si>
  <si>
    <t>31.12.2016.</t>
  </si>
  <si>
    <t>stanje na dan 31.12.2016.</t>
  </si>
  <si>
    <t>u razdoblju 01.01.2016. do 31.12.2016.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</si>
</sst>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name val="Arial"/>
      <family val="2"/>
    </font>
    <font>
      <b/>
      <i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6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62" applyFont="1" applyAlignment="1">
      <alignment wrapText="1"/>
      <protection/>
    </xf>
    <xf numFmtId="0" fontId="7" fillId="0" borderId="0" xfId="62" applyFont="1" applyBorder="1" applyAlignment="1">
      <alignment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Alignment="1">
      <alignment/>
    </xf>
    <xf numFmtId="167" fontId="5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167" fontId="5" fillId="0" borderId="13" xfId="0" applyNumberFormat="1" applyFont="1" applyFill="1" applyBorder="1" applyAlignment="1">
      <alignment horizontal="center" vertical="center"/>
    </xf>
    <xf numFmtId="3" fontId="5" fillId="32" borderId="13" xfId="0" applyNumberFormat="1" applyFont="1" applyFill="1" applyBorder="1" applyAlignment="1" applyProtection="1">
      <alignment vertical="center"/>
      <protection hidden="1"/>
    </xf>
    <xf numFmtId="3" fontId="0" fillId="32" borderId="13" xfId="0" applyNumberFormat="1" applyFont="1" applyFill="1" applyBorder="1" applyAlignment="1" applyProtection="1">
      <alignment vertical="center"/>
      <protection hidden="1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167" fontId="5" fillId="0" borderId="14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32" borderId="12" xfId="0" applyNumberFormat="1" applyFont="1" applyFill="1" applyBorder="1" applyAlignment="1" applyProtection="1">
      <alignment vertical="center"/>
      <protection hidden="1"/>
    </xf>
    <xf numFmtId="167" fontId="5" fillId="0" borderId="15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58" applyFont="1" applyAlignment="1">
      <alignment/>
      <protection/>
    </xf>
    <xf numFmtId="0" fontId="5" fillId="0" borderId="0" xfId="58" applyFont="1" applyFill="1" applyBorder="1" applyAlignment="1" applyProtection="1">
      <alignment horizontal="left" vertical="center"/>
      <protection hidden="1"/>
    </xf>
    <xf numFmtId="0" fontId="0" fillId="0" borderId="0" xfId="58" applyFont="1" applyFill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horizontal="center" vertical="center" wrapText="1"/>
      <protection hidden="1"/>
    </xf>
    <xf numFmtId="0" fontId="0" fillId="0" borderId="0" xfId="58" applyFont="1" applyBorder="1" applyAlignment="1" applyProtection="1">
      <alignment horizontal="left" vertical="center" wrapText="1"/>
      <protection hidden="1"/>
    </xf>
    <xf numFmtId="0" fontId="0" fillId="0" borderId="0" xfId="58" applyFont="1" applyBorder="1" applyAlignment="1" applyProtection="1">
      <alignment/>
      <protection hidden="1"/>
    </xf>
    <xf numFmtId="0" fontId="0" fillId="0" borderId="0" xfId="58" applyFont="1" applyAlignment="1" applyProtection="1">
      <alignment/>
      <protection hidden="1"/>
    </xf>
    <xf numFmtId="0" fontId="5" fillId="0" borderId="0" xfId="58" applyFont="1" applyBorder="1" applyAlignment="1" applyProtection="1">
      <alignment horizontal="right" vertical="center" wrapText="1"/>
      <protection hidden="1"/>
    </xf>
    <xf numFmtId="0" fontId="5" fillId="0" borderId="0" xfId="58" applyFont="1" applyAlignment="1" applyProtection="1">
      <alignment horizontal="right"/>
      <protection hidden="1"/>
    </xf>
    <xf numFmtId="0" fontId="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0" xfId="58" applyFont="1" applyFill="1" applyBorder="1" applyAlignment="1" applyProtection="1">
      <alignment/>
      <protection hidden="1"/>
    </xf>
    <xf numFmtId="0" fontId="0" fillId="0" borderId="0" xfId="58" applyFont="1" applyAlignment="1" applyProtection="1">
      <alignment horizontal="right" vertical="center"/>
      <protection hidden="1"/>
    </xf>
    <xf numFmtId="0" fontId="0" fillId="0" borderId="0" xfId="58" applyFont="1" applyAlignment="1" applyProtection="1">
      <alignment wrapText="1"/>
      <protection hidden="1"/>
    </xf>
    <xf numFmtId="0" fontId="0" fillId="0" borderId="0" xfId="58" applyFont="1" applyAlignment="1" applyProtection="1">
      <alignment horizontal="right"/>
      <protection hidden="1"/>
    </xf>
    <xf numFmtId="0" fontId="0" fillId="0" borderId="0" xfId="58" applyFont="1" applyAlignment="1" applyProtection="1">
      <alignment horizontal="right" wrapText="1"/>
      <protection hidden="1"/>
    </xf>
    <xf numFmtId="0" fontId="0" fillId="0" borderId="0" xfId="58" applyFont="1" applyBorder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top"/>
      <protection hidden="1"/>
    </xf>
    <xf numFmtId="1" fontId="5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horizontal="right"/>
      <protection hidden="1"/>
    </xf>
    <xf numFmtId="0" fontId="5" fillId="0" borderId="0" xfId="58" applyFont="1" applyFill="1" applyBorder="1" applyAlignment="1" applyProtection="1">
      <alignment horizontal="right" vertical="center"/>
      <protection hidden="1" locked="0"/>
    </xf>
    <xf numFmtId="3" fontId="5" fillId="32" borderId="16" xfId="58" applyNumberFormat="1" applyFont="1" applyFill="1" applyBorder="1" applyAlignment="1" applyProtection="1">
      <alignment horizontal="right" vertical="center"/>
      <protection hidden="1" locked="0"/>
    </xf>
    <xf numFmtId="0" fontId="5" fillId="32" borderId="16" xfId="58" applyFont="1" applyFill="1" applyBorder="1" applyAlignment="1" applyProtection="1">
      <alignment horizontal="center" vertical="center"/>
      <protection hidden="1" locked="0"/>
    </xf>
    <xf numFmtId="0" fontId="5" fillId="0" borderId="0" xfId="58" applyFont="1" applyBorder="1" applyAlignment="1" applyProtection="1">
      <alignment vertical="top"/>
      <protection hidden="1"/>
    </xf>
    <xf numFmtId="49" fontId="5" fillId="32" borderId="16" xfId="58" applyNumberFormat="1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 applyProtection="1">
      <alignment horizontal="left" vertical="top" wrapText="1"/>
      <protection hidden="1"/>
    </xf>
    <xf numFmtId="0" fontId="0" fillId="0" borderId="0" xfId="58" applyFont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vertical="top" wrapText="1"/>
      <protection hidden="1"/>
    </xf>
    <xf numFmtId="0" fontId="0" fillId="0" borderId="0" xfId="58" applyFont="1" applyBorder="1" applyAlignment="1" applyProtection="1">
      <alignment wrapText="1"/>
      <protection hidden="1"/>
    </xf>
    <xf numFmtId="0" fontId="0" fillId="0" borderId="0" xfId="58" applyFont="1" applyAlignment="1" applyProtection="1">
      <alignment horizontal="left" vertical="top" indent="2"/>
      <protection hidden="1"/>
    </xf>
    <xf numFmtId="0" fontId="0" fillId="0" borderId="0" xfId="58" applyFont="1" applyAlignment="1" applyProtection="1">
      <alignment horizontal="left" vertical="top" wrapText="1" indent="2"/>
      <protection hidden="1"/>
    </xf>
    <xf numFmtId="0" fontId="0" fillId="0" borderId="0" xfId="58" applyFont="1" applyBorder="1" applyAlignment="1" applyProtection="1">
      <alignment horizontal="right" vertical="top"/>
      <protection hidden="1"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49" fontId="5" fillId="0" borderId="0" xfId="58" applyNumberFormat="1" applyFont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horizontal="left" vertical="top"/>
      <protection hidden="1"/>
    </xf>
    <xf numFmtId="0" fontId="0" fillId="0" borderId="17" xfId="58" applyFont="1" applyBorder="1" applyAlignment="1" applyProtection="1">
      <alignment/>
      <protection hidden="1"/>
    </xf>
    <xf numFmtId="0" fontId="0" fillId="0" borderId="0" xfId="58" applyFont="1" applyAlignment="1" applyProtection="1">
      <alignment vertical="top"/>
      <protection hidden="1"/>
    </xf>
    <xf numFmtId="0" fontId="0" fillId="0" borderId="0" xfId="58" applyFont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0" xfId="58" applyFont="1" applyBorder="1" applyAlignment="1" applyProtection="1">
      <alignment/>
      <protection hidden="1"/>
    </xf>
    <xf numFmtId="0" fontId="6" fillId="0" borderId="0" xfId="58" applyFont="1" applyAlignment="1">
      <alignment/>
      <protection/>
    </xf>
    <xf numFmtId="0" fontId="6" fillId="0" borderId="0" xfId="58" applyFont="1" applyAlignment="1" applyProtection="1">
      <alignment/>
      <protection hidden="1"/>
    </xf>
    <xf numFmtId="0" fontId="5" fillId="0" borderId="0" xfId="58" applyFont="1" applyAlignment="1" applyProtection="1">
      <alignment vertical="center"/>
      <protection hidden="1"/>
    </xf>
    <xf numFmtId="0" fontId="0" fillId="0" borderId="18" xfId="58" applyFont="1" applyBorder="1" applyAlignment="1" applyProtection="1">
      <alignment/>
      <protection hidden="1"/>
    </xf>
    <xf numFmtId="0" fontId="0" fillId="0" borderId="18" xfId="58" applyFont="1" applyBorder="1" applyAlignment="1">
      <alignment/>
      <protection/>
    </xf>
    <xf numFmtId="0" fontId="0" fillId="0" borderId="0" xfId="58" applyFont="1" applyFill="1" applyBorder="1" applyAlignment="1" applyProtection="1">
      <alignment horizontal="right" vertical="top" wrapText="1"/>
      <protection hidden="1"/>
    </xf>
    <xf numFmtId="3" fontId="0" fillId="33" borderId="13" xfId="0" applyNumberFormat="1" applyFont="1" applyFill="1" applyBorder="1" applyAlignment="1" applyProtection="1">
      <alignment vertical="center"/>
      <protection locked="0"/>
    </xf>
    <xf numFmtId="3" fontId="0" fillId="32" borderId="14" xfId="0" applyNumberFormat="1" applyFont="1" applyFill="1" applyBorder="1" applyAlignment="1" applyProtection="1">
      <alignment vertical="center"/>
      <protection hidden="1"/>
    </xf>
    <xf numFmtId="167" fontId="5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5" fillId="32" borderId="14" xfId="0" applyNumberFormat="1" applyFont="1" applyFill="1" applyBorder="1" applyAlignment="1" applyProtection="1">
      <alignment vertical="center"/>
      <protection hidden="1"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 applyProtection="1">
      <alignment horizontal="center" vertical="center"/>
      <protection hidden="1"/>
    </xf>
    <xf numFmtId="14" fontId="5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55" fillId="0" borderId="0" xfId="0" applyFont="1" applyAlignment="1">
      <alignment/>
    </xf>
    <xf numFmtId="3" fontId="5" fillId="33" borderId="13" xfId="0" applyNumberFormat="1" applyFont="1" applyFill="1" applyBorder="1" applyAlignment="1" applyProtection="1">
      <alignment vertical="center"/>
      <protection locked="0"/>
    </xf>
    <xf numFmtId="3" fontId="5" fillId="32" borderId="19" xfId="0" applyNumberFormat="1" applyFont="1" applyFill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 horizontal="center" vertical="center" wrapText="1"/>
      <protection hidden="1"/>
    </xf>
    <xf numFmtId="14" fontId="15" fillId="32" borderId="20" xfId="58" applyNumberFormat="1" applyFont="1" applyFill="1" applyBorder="1" applyAlignment="1" applyProtection="1">
      <alignment horizontal="center" vertical="center"/>
      <protection hidden="1" locked="0"/>
    </xf>
    <xf numFmtId="0" fontId="18" fillId="0" borderId="21" xfId="58" applyFont="1" applyFill="1" applyBorder="1" applyAlignment="1" applyProtection="1">
      <alignment horizontal="center" vertical="center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18" fillId="0" borderId="0" xfId="58" applyFont="1" applyFill="1" applyBorder="1" applyAlignment="1" applyProtection="1">
      <alignment horizontal="left" vertical="center" wrapText="1"/>
      <protection hidden="1"/>
    </xf>
    <xf numFmtId="0" fontId="18" fillId="0" borderId="0" xfId="58" applyFont="1" applyAlignment="1">
      <alignment/>
      <protection/>
    </xf>
    <xf numFmtId="0" fontId="5" fillId="34" borderId="0" xfId="58" applyFont="1" applyFill="1" applyBorder="1" applyAlignment="1" applyProtection="1">
      <alignment horizontal="right" vertical="center"/>
      <protection hidden="1" locked="0"/>
    </xf>
    <xf numFmtId="0" fontId="0" fillId="33" borderId="0" xfId="58" applyFont="1" applyFill="1" applyBorder="1" applyAlignment="1">
      <alignment/>
      <protection/>
    </xf>
    <xf numFmtId="49" fontId="5" fillId="34" borderId="0" xfId="58" applyNumberFormat="1" applyFont="1" applyFill="1" applyBorder="1" applyAlignment="1" applyProtection="1">
      <alignment horizontal="center" vertical="center"/>
      <protection hidden="1" locked="0"/>
    </xf>
    <xf numFmtId="3" fontId="7" fillId="0" borderId="0" xfId="0" applyNumberFormat="1" applyFont="1" applyAlignment="1">
      <alignment/>
    </xf>
    <xf numFmtId="3" fontId="7" fillId="33" borderId="13" xfId="0" applyNumberFormat="1" applyFont="1" applyFill="1" applyBorder="1" applyAlignment="1" applyProtection="1">
      <alignment vertical="center"/>
      <protection locked="0"/>
    </xf>
    <xf numFmtId="0" fontId="15" fillId="0" borderId="0" xfId="58" applyFont="1" applyFill="1" applyBorder="1" applyAlignment="1" applyProtection="1">
      <alignment horizontal="left" vertical="center" wrapText="1"/>
      <protection hidden="1"/>
    </xf>
    <xf numFmtId="0" fontId="15" fillId="0" borderId="22" xfId="58" applyFont="1" applyFill="1" applyBorder="1" applyAlignment="1" applyProtection="1">
      <alignment horizontal="left" vertical="center" wrapText="1"/>
      <protection hidden="1"/>
    </xf>
    <xf numFmtId="0" fontId="17" fillId="0" borderId="0" xfId="58" applyFont="1" applyBorder="1" applyAlignment="1" applyProtection="1">
      <alignment horizontal="center" vertical="center" wrapText="1"/>
      <protection hidden="1"/>
    </xf>
    <xf numFmtId="0" fontId="0" fillId="0" borderId="0" xfId="58" applyFont="1" applyAlignment="1" applyProtection="1">
      <alignment horizontal="right" vertical="center"/>
      <protection hidden="1"/>
    </xf>
    <xf numFmtId="0" fontId="0" fillId="0" borderId="22" xfId="58" applyFont="1" applyBorder="1" applyAlignment="1" applyProtection="1">
      <alignment horizontal="right"/>
      <protection hidden="1"/>
    </xf>
    <xf numFmtId="49" fontId="5" fillId="32" borderId="23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24" xfId="58" applyNumberFormat="1" applyFont="1" applyBorder="1" applyAlignment="1" applyProtection="1">
      <alignment horizontal="center" vertical="center"/>
      <protection hidden="1" locked="0"/>
    </xf>
    <xf numFmtId="0" fontId="0" fillId="0" borderId="0" xfId="58" applyFont="1" applyAlignment="1" applyProtection="1">
      <alignment wrapText="1"/>
      <protection hidden="1"/>
    </xf>
    <xf numFmtId="0" fontId="0" fillId="0" borderId="0" xfId="58" applyFont="1" applyBorder="1" applyAlignment="1" applyProtection="1">
      <alignment horizontal="right" vertical="center" wrapText="1"/>
      <protection hidden="1"/>
    </xf>
    <xf numFmtId="0" fontId="0" fillId="0" borderId="22" xfId="58" applyFont="1" applyBorder="1" applyAlignment="1" applyProtection="1">
      <alignment horizontal="right" wrapText="1"/>
      <protection hidden="1"/>
    </xf>
    <xf numFmtId="0" fontId="5" fillId="32" borderId="23" xfId="58" applyFont="1" applyFill="1" applyBorder="1" applyAlignment="1" applyProtection="1">
      <alignment horizontal="left" vertical="center"/>
      <protection hidden="1" locked="0"/>
    </xf>
    <xf numFmtId="0" fontId="0" fillId="0" borderId="10" xfId="58" applyFont="1" applyBorder="1" applyAlignment="1">
      <alignment horizontal="left" vertical="center"/>
      <protection/>
    </xf>
    <xf numFmtId="0" fontId="0" fillId="0" borderId="24" xfId="58" applyFont="1" applyBorder="1" applyAlignment="1">
      <alignment horizontal="left" vertical="center"/>
      <protection/>
    </xf>
    <xf numFmtId="0" fontId="0" fillId="0" borderId="0" xfId="58" applyFont="1" applyBorder="1" applyAlignment="1" applyProtection="1">
      <alignment horizontal="right" wrapText="1"/>
      <protection hidden="1"/>
    </xf>
    <xf numFmtId="0" fontId="0" fillId="0" borderId="0" xfId="58" applyFont="1" applyAlignment="1" applyProtection="1">
      <alignment horizontal="right" wrapText="1"/>
      <protection hidden="1"/>
    </xf>
    <xf numFmtId="1" fontId="5" fillId="32" borderId="23" xfId="58" applyNumberFormat="1" applyFont="1" applyFill="1" applyBorder="1" applyAlignment="1" applyProtection="1">
      <alignment horizontal="center" vertical="center"/>
      <protection hidden="1" locked="0"/>
    </xf>
    <xf numFmtId="1" fontId="5" fillId="32" borderId="24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58" applyFont="1" applyBorder="1" applyAlignment="1">
      <alignment horizontal="left"/>
      <protection/>
    </xf>
    <xf numFmtId="0" fontId="0" fillId="0" borderId="24" xfId="58" applyFont="1" applyBorder="1" applyAlignment="1">
      <alignment horizontal="left"/>
      <protection/>
    </xf>
    <xf numFmtId="0" fontId="0" fillId="0" borderId="21" xfId="58" applyFont="1" applyBorder="1" applyAlignment="1" applyProtection="1">
      <alignment horizontal="right" vertical="center"/>
      <protection hidden="1"/>
    </xf>
    <xf numFmtId="0" fontId="0" fillId="0" borderId="0" xfId="58" applyFont="1" applyBorder="1" applyAlignment="1" applyProtection="1">
      <alignment horizontal="right"/>
      <protection hidden="1"/>
    </xf>
    <xf numFmtId="0" fontId="2" fillId="32" borderId="23" xfId="53" applyFont="1" applyFill="1" applyBorder="1" applyAlignment="1" applyProtection="1">
      <alignment/>
      <protection hidden="1" locked="0"/>
    </xf>
    <xf numFmtId="0" fontId="5" fillId="0" borderId="10" xfId="58" applyFont="1" applyBorder="1" applyAlignment="1" applyProtection="1">
      <alignment/>
      <protection hidden="1" locked="0"/>
    </xf>
    <xf numFmtId="0" fontId="5" fillId="0" borderId="24" xfId="58" applyFont="1" applyBorder="1" applyAlignment="1" applyProtection="1">
      <alignment/>
      <protection hidden="1" locked="0"/>
    </xf>
    <xf numFmtId="0" fontId="13" fillId="32" borderId="10" xfId="53" applyFont="1" applyFill="1" applyBorder="1" applyAlignment="1" applyProtection="1">
      <alignment/>
      <protection hidden="1" locked="0"/>
    </xf>
    <xf numFmtId="0" fontId="13" fillId="32" borderId="24" xfId="53" applyFont="1" applyFill="1" applyBorder="1" applyAlignment="1" applyProtection="1">
      <alignment/>
      <protection hidden="1" locked="0"/>
    </xf>
    <xf numFmtId="0" fontId="5" fillId="32" borderId="23" xfId="58" applyFont="1" applyFill="1" applyBorder="1" applyAlignment="1" applyProtection="1">
      <alignment horizontal="right" vertical="center"/>
      <protection hidden="1" locked="0"/>
    </xf>
    <xf numFmtId="0" fontId="0" fillId="0" borderId="10" xfId="58" applyFont="1" applyBorder="1" applyAlignment="1">
      <alignment/>
      <protection/>
    </xf>
    <xf numFmtId="0" fontId="0" fillId="0" borderId="24" xfId="58" applyFont="1" applyBorder="1" applyAlignment="1">
      <alignment/>
      <protection/>
    </xf>
    <xf numFmtId="0" fontId="0" fillId="0" borderId="0" xfId="58" applyFont="1" applyAlignment="1" applyProtection="1">
      <alignment horizontal="center" vertical="center"/>
      <protection hidden="1"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Font="1" applyBorder="1" applyAlignment="1" applyProtection="1">
      <alignment vertical="top" wrapText="1"/>
      <protection hidden="1"/>
    </xf>
    <xf numFmtId="0" fontId="0" fillId="0" borderId="0" xfId="58" applyFont="1" applyBorder="1" applyAlignment="1" applyProtection="1">
      <alignment wrapText="1"/>
      <protection hidden="1"/>
    </xf>
    <xf numFmtId="0" fontId="5" fillId="0" borderId="10" xfId="58" applyFont="1" applyBorder="1" applyAlignment="1" applyProtection="1">
      <alignment horizontal="left" vertical="center"/>
      <protection hidden="1" locked="0"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0" fillId="0" borderId="0" xfId="58" applyFont="1" applyAlignment="1" applyProtection="1">
      <alignment horizontal="right" vertical="center" wrapText="1"/>
      <protection hidden="1"/>
    </xf>
    <xf numFmtId="49" fontId="5" fillId="32" borderId="23" xfId="58" applyNumberFormat="1" applyFont="1" applyFill="1" applyBorder="1" applyAlignment="1" applyProtection="1">
      <alignment horizontal="left" vertical="center"/>
      <protection hidden="1" locked="0"/>
    </xf>
    <xf numFmtId="49" fontId="5" fillId="0" borderId="10" xfId="58" applyNumberFormat="1" applyFont="1" applyBorder="1" applyAlignment="1" applyProtection="1">
      <alignment horizontal="left" vertical="center"/>
      <protection hidden="1" locked="0"/>
    </xf>
    <xf numFmtId="49" fontId="5" fillId="0" borderId="24" xfId="58" applyNumberFormat="1" applyFont="1" applyBorder="1" applyAlignment="1" applyProtection="1">
      <alignment horizontal="left" vertical="center"/>
      <protection hidden="1" locked="0"/>
    </xf>
    <xf numFmtId="0" fontId="5" fillId="0" borderId="0" xfId="58" applyFont="1" applyAlignment="1">
      <alignment/>
      <protection/>
    </xf>
    <xf numFmtId="0" fontId="0" fillId="0" borderId="17" xfId="58" applyFont="1" applyBorder="1" applyAlignment="1" applyProtection="1">
      <alignment horizontal="center"/>
      <protection hidden="1"/>
    </xf>
    <xf numFmtId="0" fontId="0" fillId="0" borderId="0" xfId="58" applyFont="1" applyFill="1" applyBorder="1" applyAlignment="1" applyProtection="1">
      <alignment horizontal="center" vertical="top"/>
      <protection hidden="1"/>
    </xf>
    <xf numFmtId="0" fontId="0" fillId="0" borderId="0" xfId="58" applyFont="1" applyFill="1" applyBorder="1" applyAlignment="1" applyProtection="1">
      <alignment horizontal="center"/>
      <protection hidden="1"/>
    </xf>
    <xf numFmtId="49" fontId="2" fillId="32" borderId="23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0" fillId="0" borderId="25" xfId="58" applyFont="1" applyBorder="1" applyAlignment="1" applyProtection="1">
      <alignment horizontal="center" vertical="top"/>
      <protection hidden="1"/>
    </xf>
    <xf numFmtId="0" fontId="0" fillId="0" borderId="25" xfId="58" applyFont="1" applyBorder="1" applyAlignment="1">
      <alignment horizontal="center"/>
      <protection/>
    </xf>
    <xf numFmtId="0" fontId="0" fillId="0" borderId="25" xfId="58" applyFont="1" applyBorder="1" applyAlignment="1">
      <alignment/>
      <protection/>
    </xf>
    <xf numFmtId="0" fontId="6" fillId="0" borderId="0" xfId="57" applyFont="1" applyBorder="1" applyAlignment="1" applyProtection="1">
      <alignment horizontal="left" vertical="center"/>
      <protection hidden="1"/>
    </xf>
    <xf numFmtId="0" fontId="6" fillId="0" borderId="0" xfId="58" applyFont="1" applyBorder="1" applyAlignment="1" applyProtection="1">
      <alignment wrapText="1"/>
      <protection hidden="1"/>
    </xf>
    <xf numFmtId="0" fontId="0" fillId="0" borderId="0" xfId="0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35" borderId="29" xfId="0" applyFont="1" applyFill="1" applyBorder="1" applyAlignment="1">
      <alignment horizontal="left" vertical="center" wrapText="1"/>
    </xf>
    <xf numFmtId="0" fontId="5" fillId="35" borderId="30" xfId="0" applyFont="1" applyFill="1" applyBorder="1" applyAlignment="1">
      <alignment horizontal="left" vertical="center" wrapText="1"/>
    </xf>
    <xf numFmtId="0" fontId="0" fillId="35" borderId="30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 indent="1"/>
    </xf>
    <xf numFmtId="0" fontId="0" fillId="0" borderId="36" xfId="0" applyFont="1" applyFill="1" applyBorder="1" applyAlignment="1">
      <alignment horizontal="left" vertical="center" wrapText="1" indent="1"/>
    </xf>
    <xf numFmtId="0" fontId="0" fillId="0" borderId="37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0" fillId="35" borderId="30" xfId="0" applyFont="1" applyFill="1" applyBorder="1" applyAlignment="1">
      <alignment vertical="center"/>
    </xf>
    <xf numFmtId="0" fontId="0" fillId="35" borderId="31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top" wrapText="1"/>
      <protection hidden="1"/>
    </xf>
    <xf numFmtId="0" fontId="18" fillId="0" borderId="0" xfId="0" applyFont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36" borderId="29" xfId="0" applyFont="1" applyFill="1" applyBorder="1" applyAlignment="1" applyProtection="1">
      <alignment vertical="center" wrapText="1"/>
      <protection hidden="1"/>
    </xf>
    <xf numFmtId="0" fontId="5" fillId="36" borderId="30" xfId="0" applyFont="1" applyFill="1" applyBorder="1" applyAlignment="1" applyProtection="1">
      <alignment vertical="center" wrapText="1"/>
      <protection hidden="1"/>
    </xf>
    <xf numFmtId="0" fontId="5" fillId="36" borderId="31" xfId="0" applyFont="1" applyFill="1" applyBorder="1" applyAlignment="1" applyProtection="1">
      <alignment vertical="center" wrapText="1"/>
      <protection hidden="1"/>
    </xf>
    <xf numFmtId="0" fontId="5" fillId="35" borderId="23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35" borderId="30" xfId="0" applyFont="1" applyFill="1" applyBorder="1" applyAlignment="1">
      <alignment vertical="center" wrapText="1"/>
    </xf>
    <xf numFmtId="0" fontId="5" fillId="35" borderId="3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 indent="1"/>
    </xf>
    <xf numFmtId="0" fontId="0" fillId="0" borderId="38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5" fillId="37" borderId="29" xfId="0" applyFont="1" applyFill="1" applyBorder="1" applyAlignment="1">
      <alignment horizontal="left" vertical="center" wrapText="1"/>
    </xf>
    <xf numFmtId="0" fontId="5" fillId="37" borderId="30" xfId="0" applyFont="1" applyFill="1" applyBorder="1" applyAlignment="1">
      <alignment horizontal="left" vertical="center" wrapText="1"/>
    </xf>
    <xf numFmtId="0" fontId="0" fillId="37" borderId="30" xfId="0" applyFont="1" applyFill="1" applyBorder="1" applyAlignment="1">
      <alignment vertical="center" wrapText="1"/>
    </xf>
    <xf numFmtId="0" fontId="0" fillId="37" borderId="3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5" fillId="0" borderId="0" xfId="62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17" fillId="0" borderId="0" xfId="62" applyFont="1" applyFill="1" applyBorder="1" applyAlignment="1">
      <alignment horizontal="center" vertical="center" wrapText="1"/>
      <protection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5" fillId="38" borderId="40" xfId="0" applyFont="1" applyFill="1" applyBorder="1" applyAlignment="1" applyProtection="1">
      <alignment horizontal="center" vertical="center" wrapText="1"/>
      <protection hidden="1"/>
    </xf>
    <xf numFmtId="0" fontId="5" fillId="38" borderId="41" xfId="0" applyFont="1" applyFill="1" applyBorder="1" applyAlignment="1" applyProtection="1">
      <alignment horizontal="center" vertical="center" wrapText="1"/>
      <protection hidden="1"/>
    </xf>
    <xf numFmtId="0" fontId="5" fillId="38" borderId="42" xfId="0" applyFont="1" applyFill="1" applyBorder="1" applyAlignment="1" applyProtection="1">
      <alignment horizontal="center" vertical="center" wrapText="1"/>
      <protection hidden="1"/>
    </xf>
    <xf numFmtId="0" fontId="5" fillId="38" borderId="43" xfId="0" applyFont="1" applyFill="1" applyBorder="1" applyAlignment="1" applyProtection="1">
      <alignment horizontal="center" vertical="center" wrapText="1"/>
      <protection hidden="1"/>
    </xf>
    <xf numFmtId="0" fontId="5" fillId="38" borderId="40" xfId="0" applyFont="1" applyFill="1" applyBorder="1" applyAlignment="1" applyProtection="1">
      <alignment horizontal="center" vertical="center" wrapText="1"/>
      <protection hidden="1"/>
    </xf>
    <xf numFmtId="0" fontId="5" fillId="38" borderId="44" xfId="0" applyFont="1" applyFill="1" applyBorder="1" applyAlignment="1" applyProtection="1">
      <alignment horizontal="center" vertical="center" wrapText="1"/>
      <protection hidden="1"/>
    </xf>
    <xf numFmtId="0" fontId="5" fillId="38" borderId="44" xfId="0" applyFont="1" applyFill="1" applyBorder="1" applyAlignment="1" applyProtection="1">
      <alignment horizontal="center" vertical="center"/>
      <protection hidden="1"/>
    </xf>
    <xf numFmtId="0" fontId="5" fillId="38" borderId="44" xfId="0" applyFont="1" applyFill="1" applyBorder="1" applyAlignment="1" applyProtection="1">
      <alignment horizontal="center" vertical="center" wrapText="1"/>
      <protection hidden="1"/>
    </xf>
    <xf numFmtId="0" fontId="5" fillId="38" borderId="43" xfId="0" applyFont="1" applyFill="1" applyBorder="1" applyAlignment="1" applyProtection="1">
      <alignment horizontal="center" vertical="center" wrapText="1"/>
      <protection hidden="1"/>
    </xf>
    <xf numFmtId="0" fontId="5" fillId="38" borderId="43" xfId="0" applyFont="1" applyFill="1" applyBorder="1" applyAlignment="1">
      <alignment horizontal="center" vertical="center" wrapText="1"/>
    </xf>
    <xf numFmtId="0" fontId="5" fillId="38" borderId="43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/>
    </xf>
    <xf numFmtId="49" fontId="5" fillId="38" borderId="44" xfId="0" applyNumberFormat="1" applyFont="1" applyFill="1" applyBorder="1" applyAlignment="1">
      <alignment horizontal="center" vertical="center" wrapText="1"/>
    </xf>
    <xf numFmtId="0" fontId="5" fillId="38" borderId="45" xfId="0" applyFont="1" applyFill="1" applyBorder="1" applyAlignment="1">
      <alignment horizontal="center" vertical="center" wrapText="1"/>
    </xf>
    <xf numFmtId="0" fontId="5" fillId="38" borderId="45" xfId="0" applyFont="1" applyFill="1" applyBorder="1" applyAlignment="1">
      <alignment horizontal="center" vertical="center" wrapText="1"/>
    </xf>
    <xf numFmtId="49" fontId="5" fillId="38" borderId="44" xfId="0" applyNumberFormat="1" applyFont="1" applyFill="1" applyBorder="1" applyAlignment="1">
      <alignment horizontal="center" vertical="center" wrapText="1"/>
    </xf>
    <xf numFmtId="49" fontId="5" fillId="38" borderId="44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110" zoomScaleSheetLayoutView="110" zoomScalePageLayoutView="0" workbookViewId="0" topLeftCell="A1">
      <selection activeCell="A6" sqref="A6:I6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3" width="9.140625" style="2" customWidth="1"/>
    <col min="4" max="4" width="7.00390625" style="2" customWidth="1"/>
    <col min="5" max="6" width="9.140625" style="2" customWidth="1"/>
    <col min="7" max="7" width="19.8515625" style="2" customWidth="1"/>
    <col min="8" max="8" width="17.140625" style="2" customWidth="1"/>
    <col min="9" max="9" width="14.421875" style="2" customWidth="1"/>
    <col min="10" max="16384" width="9.140625" style="2" customWidth="1"/>
  </cols>
  <sheetData>
    <row r="1" spans="1:12" ht="12.75">
      <c r="A1" s="144" t="s">
        <v>198</v>
      </c>
      <c r="B1" s="144"/>
      <c r="C1" s="144"/>
      <c r="D1" s="32"/>
      <c r="E1" s="32"/>
      <c r="F1" s="32"/>
      <c r="G1" s="32"/>
      <c r="H1" s="32"/>
      <c r="I1" s="32"/>
      <c r="J1" s="1"/>
      <c r="K1" s="1"/>
      <c r="L1" s="1"/>
    </row>
    <row r="2" spans="1:9" s="96" customFormat="1" ht="15">
      <c r="A2" s="102" t="s">
        <v>199</v>
      </c>
      <c r="B2" s="102"/>
      <c r="C2" s="102"/>
      <c r="D2" s="103"/>
      <c r="E2" s="92" t="s">
        <v>302</v>
      </c>
      <c r="F2" s="93"/>
      <c r="G2" s="94" t="s">
        <v>200</v>
      </c>
      <c r="H2" s="92" t="s">
        <v>303</v>
      </c>
      <c r="I2" s="95"/>
    </row>
    <row r="3" spans="1:12" ht="12.75">
      <c r="A3" s="34"/>
      <c r="B3" s="34"/>
      <c r="C3" s="34"/>
      <c r="D3" s="34"/>
      <c r="E3" s="35"/>
      <c r="F3" s="35"/>
      <c r="G3" s="34"/>
      <c r="H3" s="34"/>
      <c r="I3" s="36"/>
      <c r="J3" s="1"/>
      <c r="K3" s="1"/>
      <c r="L3" s="1"/>
    </row>
    <row r="4" spans="1:12" ht="12.75">
      <c r="A4" s="34"/>
      <c r="B4" s="34"/>
      <c r="C4" s="34"/>
      <c r="D4" s="34"/>
      <c r="E4" s="35"/>
      <c r="F4" s="35"/>
      <c r="G4" s="34"/>
      <c r="H4" s="34"/>
      <c r="I4" s="36"/>
      <c r="J4" s="1"/>
      <c r="K4" s="1"/>
      <c r="L4" s="1"/>
    </row>
    <row r="5" spans="1:12" ht="12.75">
      <c r="A5" s="34"/>
      <c r="B5" s="34"/>
      <c r="C5" s="34"/>
      <c r="D5" s="34"/>
      <c r="E5" s="35"/>
      <c r="F5" s="35"/>
      <c r="G5" s="34"/>
      <c r="H5" s="34"/>
      <c r="I5" s="36"/>
      <c r="J5" s="1"/>
      <c r="K5" s="1"/>
      <c r="L5" s="1"/>
    </row>
    <row r="6" spans="1:12" ht="18">
      <c r="A6" s="104" t="s">
        <v>201</v>
      </c>
      <c r="B6" s="104"/>
      <c r="C6" s="104"/>
      <c r="D6" s="104"/>
      <c r="E6" s="104"/>
      <c r="F6" s="104"/>
      <c r="G6" s="104"/>
      <c r="H6" s="104"/>
      <c r="I6" s="104"/>
      <c r="J6" s="1"/>
      <c r="K6" s="1"/>
      <c r="L6" s="1"/>
    </row>
    <row r="7" spans="1:12" ht="15.75">
      <c r="A7" s="91"/>
      <c r="B7" s="91"/>
      <c r="C7" s="91"/>
      <c r="D7" s="91"/>
      <c r="E7" s="91"/>
      <c r="F7" s="91"/>
      <c r="G7" s="91"/>
      <c r="H7" s="91"/>
      <c r="I7" s="91"/>
      <c r="J7" s="1"/>
      <c r="K7" s="1"/>
      <c r="L7" s="1"/>
    </row>
    <row r="8" spans="1:12" ht="15.75">
      <c r="A8" s="91"/>
      <c r="B8" s="91"/>
      <c r="C8" s="91"/>
      <c r="D8" s="91"/>
      <c r="E8" s="91"/>
      <c r="F8" s="91"/>
      <c r="G8" s="91"/>
      <c r="H8" s="91"/>
      <c r="I8" s="91"/>
      <c r="J8" s="1"/>
      <c r="K8" s="1"/>
      <c r="L8" s="1"/>
    </row>
    <row r="9" spans="1:12" ht="12.75">
      <c r="A9" s="37"/>
      <c r="B9" s="37"/>
      <c r="C9" s="37"/>
      <c r="D9" s="38"/>
      <c r="E9" s="39"/>
      <c r="F9" s="40"/>
      <c r="G9" s="41"/>
      <c r="H9" s="33"/>
      <c r="I9" s="42"/>
      <c r="J9" s="1"/>
      <c r="K9" s="1"/>
      <c r="L9" s="1"/>
    </row>
    <row r="10" spans="1:12" ht="12.75">
      <c r="A10" s="105" t="s">
        <v>202</v>
      </c>
      <c r="B10" s="106"/>
      <c r="C10" s="107" t="s">
        <v>256</v>
      </c>
      <c r="D10" s="108"/>
      <c r="E10" s="109"/>
      <c r="F10" s="109"/>
      <c r="G10" s="109"/>
      <c r="H10" s="109"/>
      <c r="I10" s="44"/>
      <c r="J10" s="1"/>
      <c r="K10" s="1"/>
      <c r="L10" s="1"/>
    </row>
    <row r="11" spans="1:12" ht="12.75">
      <c r="A11" s="45"/>
      <c r="B11" s="45"/>
      <c r="C11" s="37"/>
      <c r="D11" s="37"/>
      <c r="E11" s="109"/>
      <c r="F11" s="109"/>
      <c r="G11" s="109"/>
      <c r="H11" s="109"/>
      <c r="I11" s="44"/>
      <c r="J11" s="1"/>
      <c r="K11" s="1"/>
      <c r="L11" s="1"/>
    </row>
    <row r="12" spans="1:12" ht="12.75">
      <c r="A12" s="110" t="s">
        <v>203</v>
      </c>
      <c r="B12" s="111"/>
      <c r="C12" s="107" t="s">
        <v>257</v>
      </c>
      <c r="D12" s="108"/>
      <c r="E12" s="109"/>
      <c r="F12" s="109"/>
      <c r="G12" s="109"/>
      <c r="H12" s="109"/>
      <c r="I12" s="38"/>
      <c r="J12" s="1"/>
      <c r="K12" s="1"/>
      <c r="L12" s="1"/>
    </row>
    <row r="13" spans="1:12" ht="12.75">
      <c r="A13" s="46"/>
      <c r="B13" s="46"/>
      <c r="C13" s="47"/>
      <c r="D13" s="37"/>
      <c r="E13" s="37"/>
      <c r="F13" s="37"/>
      <c r="G13" s="37"/>
      <c r="H13" s="37"/>
      <c r="I13" s="37"/>
      <c r="J13" s="1"/>
      <c r="K13" s="1"/>
      <c r="L13" s="1"/>
    </row>
    <row r="14" spans="1:12" ht="12.75">
      <c r="A14" s="110" t="s">
        <v>204</v>
      </c>
      <c r="B14" s="115"/>
      <c r="C14" s="107" t="s">
        <v>258</v>
      </c>
      <c r="D14" s="108"/>
      <c r="E14" s="37"/>
      <c r="F14" s="37"/>
      <c r="G14" s="37"/>
      <c r="H14" s="37"/>
      <c r="I14" s="37"/>
      <c r="J14" s="1"/>
      <c r="K14" s="1"/>
      <c r="L14" s="1"/>
    </row>
    <row r="15" spans="1:12" ht="12.75">
      <c r="A15" s="116"/>
      <c r="B15" s="116"/>
      <c r="C15" s="37"/>
      <c r="D15" s="37"/>
      <c r="E15" s="37"/>
      <c r="F15" s="37"/>
      <c r="G15" s="37"/>
      <c r="H15" s="37"/>
      <c r="I15" s="37"/>
      <c r="J15" s="1"/>
      <c r="K15" s="1"/>
      <c r="L15" s="1"/>
    </row>
    <row r="16" spans="1:12" ht="12.75">
      <c r="A16" s="105" t="s">
        <v>205</v>
      </c>
      <c r="B16" s="106"/>
      <c r="C16" s="112" t="s">
        <v>259</v>
      </c>
      <c r="D16" s="113"/>
      <c r="E16" s="113"/>
      <c r="F16" s="113"/>
      <c r="G16" s="113"/>
      <c r="H16" s="113"/>
      <c r="I16" s="114"/>
      <c r="J16" s="1"/>
      <c r="K16" s="1"/>
      <c r="L16" s="1"/>
    </row>
    <row r="17" spans="1:12" ht="12.75">
      <c r="A17" s="45"/>
      <c r="B17" s="45"/>
      <c r="C17" s="48"/>
      <c r="D17" s="37"/>
      <c r="E17" s="37"/>
      <c r="F17" s="37"/>
      <c r="G17" s="37"/>
      <c r="H17" s="37"/>
      <c r="I17" s="37"/>
      <c r="J17" s="1"/>
      <c r="K17" s="1"/>
      <c r="L17" s="1"/>
    </row>
    <row r="18" spans="1:12" ht="12.75">
      <c r="A18" s="105" t="s">
        <v>206</v>
      </c>
      <c r="B18" s="106"/>
      <c r="C18" s="117" t="s">
        <v>260</v>
      </c>
      <c r="D18" s="118"/>
      <c r="E18" s="37"/>
      <c r="F18" s="112" t="s">
        <v>261</v>
      </c>
      <c r="G18" s="113"/>
      <c r="H18" s="113"/>
      <c r="I18" s="114"/>
      <c r="J18" s="1"/>
      <c r="K18" s="1"/>
      <c r="L18" s="1"/>
    </row>
    <row r="19" spans="1:12" ht="12.75">
      <c r="A19" s="45"/>
      <c r="B19" s="45"/>
      <c r="C19" s="37"/>
      <c r="D19" s="37"/>
      <c r="E19" s="37"/>
      <c r="F19" s="37"/>
      <c r="G19" s="37"/>
      <c r="H19" s="37"/>
      <c r="I19" s="37"/>
      <c r="J19" s="1"/>
      <c r="K19" s="1"/>
      <c r="L19" s="1"/>
    </row>
    <row r="20" spans="1:12" ht="12.75">
      <c r="A20" s="105" t="s">
        <v>207</v>
      </c>
      <c r="B20" s="106"/>
      <c r="C20" s="112" t="s">
        <v>262</v>
      </c>
      <c r="D20" s="113"/>
      <c r="E20" s="113"/>
      <c r="F20" s="113"/>
      <c r="G20" s="113"/>
      <c r="H20" s="113"/>
      <c r="I20" s="114"/>
      <c r="J20" s="1"/>
      <c r="K20" s="1"/>
      <c r="L20" s="1"/>
    </row>
    <row r="21" spans="1:12" ht="12.75">
      <c r="A21" s="45"/>
      <c r="B21" s="45"/>
      <c r="C21" s="37"/>
      <c r="D21" s="37"/>
      <c r="E21" s="37"/>
      <c r="F21" s="37"/>
      <c r="G21" s="37"/>
      <c r="H21" s="37"/>
      <c r="I21" s="37"/>
      <c r="J21" s="1"/>
      <c r="K21" s="1"/>
      <c r="L21" s="1"/>
    </row>
    <row r="22" spans="1:12" ht="12.75">
      <c r="A22" s="105" t="s">
        <v>208</v>
      </c>
      <c r="B22" s="106"/>
      <c r="C22" s="123" t="s">
        <v>263</v>
      </c>
      <c r="D22" s="124"/>
      <c r="E22" s="124"/>
      <c r="F22" s="124"/>
      <c r="G22" s="124"/>
      <c r="H22" s="124"/>
      <c r="I22" s="125"/>
      <c r="J22" s="1"/>
      <c r="K22" s="1"/>
      <c r="L22" s="1"/>
    </row>
    <row r="23" spans="1:12" ht="12.75">
      <c r="A23" s="45"/>
      <c r="B23" s="45"/>
      <c r="C23" s="48"/>
      <c r="D23" s="37"/>
      <c r="E23" s="37"/>
      <c r="F23" s="37"/>
      <c r="G23" s="37"/>
      <c r="H23" s="37"/>
      <c r="I23" s="37"/>
      <c r="J23" s="1"/>
      <c r="K23" s="1"/>
      <c r="L23" s="1"/>
    </row>
    <row r="24" spans="1:12" ht="12.75">
      <c r="A24" s="105" t="s">
        <v>209</v>
      </c>
      <c r="B24" s="106"/>
      <c r="C24" s="123" t="s">
        <v>264</v>
      </c>
      <c r="D24" s="126"/>
      <c r="E24" s="126"/>
      <c r="F24" s="126"/>
      <c r="G24" s="126"/>
      <c r="H24" s="126"/>
      <c r="I24" s="127"/>
      <c r="J24" s="1"/>
      <c r="K24" s="1"/>
      <c r="L24" s="1"/>
    </row>
    <row r="25" spans="1:12" ht="12.75">
      <c r="A25" s="45"/>
      <c r="B25" s="45"/>
      <c r="C25" s="48"/>
      <c r="D25" s="37"/>
      <c r="E25" s="37"/>
      <c r="F25" s="37"/>
      <c r="G25" s="37"/>
      <c r="H25" s="37"/>
      <c r="I25" s="37"/>
      <c r="J25" s="1"/>
      <c r="K25" s="1"/>
      <c r="L25" s="1"/>
    </row>
    <row r="26" spans="1:12" ht="12.75">
      <c r="A26" s="105" t="s">
        <v>210</v>
      </c>
      <c r="B26" s="106"/>
      <c r="C26" s="49">
        <v>472</v>
      </c>
      <c r="D26" s="112" t="s">
        <v>265</v>
      </c>
      <c r="E26" s="119"/>
      <c r="F26" s="120"/>
      <c r="G26" s="121"/>
      <c r="H26" s="122"/>
      <c r="I26" s="51"/>
      <c r="J26" s="1"/>
      <c r="K26" s="1"/>
      <c r="L26" s="1"/>
    </row>
    <row r="27" spans="1:12" ht="12.75">
      <c r="A27" s="45"/>
      <c r="B27" s="45"/>
      <c r="C27" s="37"/>
      <c r="D27" s="37"/>
      <c r="E27" s="37"/>
      <c r="F27" s="37"/>
      <c r="G27" s="37"/>
      <c r="H27" s="37"/>
      <c r="I27" s="38"/>
      <c r="J27" s="1"/>
      <c r="K27" s="1"/>
      <c r="L27" s="1"/>
    </row>
    <row r="28" spans="1:12" ht="12.75">
      <c r="A28" s="105" t="s">
        <v>211</v>
      </c>
      <c r="B28" s="106"/>
      <c r="C28" s="49">
        <v>5</v>
      </c>
      <c r="D28" s="112" t="s">
        <v>266</v>
      </c>
      <c r="E28" s="119"/>
      <c r="F28" s="119"/>
      <c r="G28" s="120"/>
      <c r="H28" s="43" t="s">
        <v>212</v>
      </c>
      <c r="I28" s="52">
        <v>1268</v>
      </c>
      <c r="J28" s="1"/>
      <c r="K28" s="1"/>
      <c r="L28" s="1"/>
    </row>
    <row r="29" spans="1:12" ht="12.75">
      <c r="A29" s="45"/>
      <c r="B29" s="45"/>
      <c r="C29" s="37"/>
      <c r="D29" s="37"/>
      <c r="E29" s="37"/>
      <c r="F29" s="37"/>
      <c r="G29" s="45"/>
      <c r="H29" s="45" t="s">
        <v>213</v>
      </c>
      <c r="I29" s="48"/>
      <c r="J29" s="1"/>
      <c r="K29" s="1"/>
      <c r="L29" s="1"/>
    </row>
    <row r="30" spans="1:12" ht="12.75">
      <c r="A30" s="105" t="s">
        <v>214</v>
      </c>
      <c r="B30" s="106"/>
      <c r="C30" s="53" t="s">
        <v>268</v>
      </c>
      <c r="D30" s="54"/>
      <c r="E30" s="32"/>
      <c r="F30" s="38"/>
      <c r="G30" s="105" t="s">
        <v>215</v>
      </c>
      <c r="H30" s="106"/>
      <c r="I30" s="55" t="s">
        <v>267</v>
      </c>
      <c r="J30" s="1"/>
      <c r="K30" s="1"/>
      <c r="L30" s="1"/>
    </row>
    <row r="31" spans="1:12" ht="12.75">
      <c r="A31" s="45"/>
      <c r="B31" s="45"/>
      <c r="C31" s="37"/>
      <c r="D31" s="38"/>
      <c r="E31" s="38"/>
      <c r="F31" s="38"/>
      <c r="G31" s="38"/>
      <c r="H31" s="37"/>
      <c r="I31" s="56"/>
      <c r="J31" s="1"/>
      <c r="K31" s="1"/>
      <c r="L31" s="1"/>
    </row>
    <row r="32" spans="1:12" ht="12.75">
      <c r="A32" s="131" t="s">
        <v>216</v>
      </c>
      <c r="B32" s="132"/>
      <c r="C32" s="133"/>
      <c r="D32" s="133"/>
      <c r="E32" s="132" t="s">
        <v>217</v>
      </c>
      <c r="F32" s="134"/>
      <c r="G32" s="134"/>
      <c r="H32" s="133" t="s">
        <v>218</v>
      </c>
      <c r="I32" s="133"/>
      <c r="J32" s="1"/>
      <c r="K32" s="1"/>
      <c r="L32" s="1"/>
    </row>
    <row r="33" spans="1:12" ht="12.75">
      <c r="A33" s="32"/>
      <c r="B33" s="32"/>
      <c r="C33" s="32"/>
      <c r="D33" s="42"/>
      <c r="E33" s="37"/>
      <c r="F33" s="37"/>
      <c r="G33" s="37"/>
      <c r="H33" s="57"/>
      <c r="I33" s="56"/>
      <c r="J33" s="1"/>
      <c r="K33" s="1"/>
      <c r="L33" s="1"/>
    </row>
    <row r="34" spans="1:12" ht="12.75">
      <c r="A34" s="128"/>
      <c r="B34" s="129"/>
      <c r="C34" s="129"/>
      <c r="D34" s="130"/>
      <c r="E34" s="128"/>
      <c r="F34" s="129"/>
      <c r="G34" s="129"/>
      <c r="H34" s="107"/>
      <c r="I34" s="108"/>
      <c r="J34" s="1"/>
      <c r="K34" s="1"/>
      <c r="L34" s="1"/>
    </row>
    <row r="35" spans="1:12" ht="12.75">
      <c r="A35" s="50"/>
      <c r="B35" s="50"/>
      <c r="C35" s="48"/>
      <c r="D35" s="135"/>
      <c r="E35" s="135"/>
      <c r="F35" s="135"/>
      <c r="G35" s="136"/>
      <c r="H35" s="37"/>
      <c r="I35" s="60"/>
      <c r="J35" s="1"/>
      <c r="K35" s="1"/>
      <c r="L35" s="1"/>
    </row>
    <row r="36" spans="1:12" ht="12.75">
      <c r="A36" s="128"/>
      <c r="B36" s="129"/>
      <c r="C36" s="129"/>
      <c r="D36" s="130"/>
      <c r="E36" s="128"/>
      <c r="F36" s="129"/>
      <c r="G36" s="129"/>
      <c r="H36" s="107"/>
      <c r="I36" s="108"/>
      <c r="J36" s="1"/>
      <c r="K36" s="1"/>
      <c r="L36" s="1"/>
    </row>
    <row r="37" spans="1:12" ht="12.75">
      <c r="A37" s="50"/>
      <c r="B37" s="50"/>
      <c r="C37" s="48"/>
      <c r="D37" s="58"/>
      <c r="E37" s="58"/>
      <c r="F37" s="58"/>
      <c r="G37" s="59"/>
      <c r="H37" s="37"/>
      <c r="I37" s="61"/>
      <c r="J37" s="1"/>
      <c r="K37" s="1"/>
      <c r="L37" s="1"/>
    </row>
    <row r="38" spans="1:12" ht="12.75">
      <c r="A38" s="128"/>
      <c r="B38" s="129"/>
      <c r="C38" s="129"/>
      <c r="D38" s="130"/>
      <c r="E38" s="128"/>
      <c r="F38" s="129"/>
      <c r="G38" s="129"/>
      <c r="H38" s="107"/>
      <c r="I38" s="108"/>
      <c r="J38" s="1"/>
      <c r="K38" s="1"/>
      <c r="L38" s="1"/>
    </row>
    <row r="39" spans="1:12" ht="12.75">
      <c r="A39" s="50"/>
      <c r="B39" s="50"/>
      <c r="C39" s="48"/>
      <c r="D39" s="58"/>
      <c r="E39" s="58"/>
      <c r="F39" s="58"/>
      <c r="G39" s="59"/>
      <c r="H39" s="37"/>
      <c r="I39" s="61"/>
      <c r="J39" s="1"/>
      <c r="K39" s="1"/>
      <c r="L39" s="1"/>
    </row>
    <row r="40" spans="1:12" ht="12.75">
      <c r="A40" s="128"/>
      <c r="B40" s="129"/>
      <c r="C40" s="129"/>
      <c r="D40" s="130"/>
      <c r="E40" s="128"/>
      <c r="F40" s="129"/>
      <c r="G40" s="129"/>
      <c r="H40" s="107"/>
      <c r="I40" s="108"/>
      <c r="J40" s="1"/>
      <c r="K40" s="1"/>
      <c r="L40" s="1"/>
    </row>
    <row r="41" spans="1:12" ht="12.75">
      <c r="A41" s="62"/>
      <c r="B41" s="62"/>
      <c r="C41" s="138"/>
      <c r="D41" s="139"/>
      <c r="E41" s="37"/>
      <c r="F41" s="138"/>
      <c r="G41" s="139"/>
      <c r="H41" s="37"/>
      <c r="I41" s="37"/>
      <c r="J41" s="1"/>
      <c r="K41" s="1"/>
      <c r="L41" s="1"/>
    </row>
    <row r="42" spans="1:12" ht="12.75">
      <c r="A42" s="128"/>
      <c r="B42" s="129"/>
      <c r="C42" s="129"/>
      <c r="D42" s="130"/>
      <c r="E42" s="128"/>
      <c r="F42" s="129"/>
      <c r="G42" s="129"/>
      <c r="H42" s="107"/>
      <c r="I42" s="108"/>
      <c r="J42" s="1"/>
      <c r="K42" s="1"/>
      <c r="L42" s="1"/>
    </row>
    <row r="43" spans="1:12" ht="12.75">
      <c r="A43" s="62"/>
      <c r="B43" s="62"/>
      <c r="C43" s="63"/>
      <c r="D43" s="64"/>
      <c r="E43" s="37"/>
      <c r="F43" s="63"/>
      <c r="G43" s="64"/>
      <c r="H43" s="37"/>
      <c r="I43" s="37"/>
      <c r="J43" s="1"/>
      <c r="K43" s="1"/>
      <c r="L43" s="1"/>
    </row>
    <row r="44" spans="1:12" ht="12.75">
      <c r="A44" s="97"/>
      <c r="B44" s="98"/>
      <c r="C44" s="98"/>
      <c r="D44" s="98"/>
      <c r="E44" s="97"/>
      <c r="F44" s="98"/>
      <c r="G44" s="98"/>
      <c r="H44" s="99"/>
      <c r="I44" s="65"/>
      <c r="J44" s="1"/>
      <c r="K44" s="1"/>
      <c r="L44" s="1"/>
    </row>
    <row r="45" spans="1:12" ht="12.75">
      <c r="A45" s="62"/>
      <c r="B45" s="62"/>
      <c r="C45" s="63"/>
      <c r="D45" s="64"/>
      <c r="E45" s="37"/>
      <c r="F45" s="63"/>
      <c r="G45" s="64"/>
      <c r="H45" s="37"/>
      <c r="I45" s="37"/>
      <c r="J45" s="1"/>
      <c r="K45" s="1"/>
      <c r="L45" s="1"/>
    </row>
    <row r="46" spans="1:12" ht="12.75">
      <c r="A46" s="66"/>
      <c r="B46" s="66"/>
      <c r="C46" s="66"/>
      <c r="D46" s="47"/>
      <c r="E46" s="47"/>
      <c r="F46" s="66"/>
      <c r="G46" s="47"/>
      <c r="H46" s="47"/>
      <c r="I46" s="47"/>
      <c r="J46" s="1"/>
      <c r="K46" s="1"/>
      <c r="L46" s="1"/>
    </row>
    <row r="47" spans="1:12" ht="12.75">
      <c r="A47" s="140" t="s">
        <v>219</v>
      </c>
      <c r="B47" s="111"/>
      <c r="C47" s="107"/>
      <c r="D47" s="108"/>
      <c r="E47" s="38"/>
      <c r="F47" s="112"/>
      <c r="G47" s="129"/>
      <c r="H47" s="129"/>
      <c r="I47" s="130"/>
      <c r="J47" s="1"/>
      <c r="K47" s="1"/>
      <c r="L47" s="1"/>
    </row>
    <row r="48" spans="1:12" ht="12.75">
      <c r="A48" s="62"/>
      <c r="B48" s="62"/>
      <c r="C48" s="138"/>
      <c r="D48" s="139"/>
      <c r="E48" s="37"/>
      <c r="F48" s="138"/>
      <c r="G48" s="145"/>
      <c r="H48" s="67"/>
      <c r="I48" s="67"/>
      <c r="J48" s="1"/>
      <c r="K48" s="1"/>
      <c r="L48" s="1"/>
    </row>
    <row r="49" spans="1:12" ht="12.75">
      <c r="A49" s="140" t="s">
        <v>220</v>
      </c>
      <c r="B49" s="111"/>
      <c r="C49" s="112" t="s">
        <v>269</v>
      </c>
      <c r="D49" s="137"/>
      <c r="E49" s="137"/>
      <c r="F49" s="137"/>
      <c r="G49" s="137"/>
      <c r="H49" s="137"/>
      <c r="I49" s="137"/>
      <c r="J49" s="1"/>
      <c r="K49" s="1"/>
      <c r="L49" s="1"/>
    </row>
    <row r="50" spans="1:12" ht="12.75">
      <c r="A50" s="45"/>
      <c r="B50" s="45"/>
      <c r="C50" s="68" t="s">
        <v>221</v>
      </c>
      <c r="D50" s="38"/>
      <c r="E50" s="38"/>
      <c r="F50" s="38"/>
      <c r="G50" s="38"/>
      <c r="H50" s="38"/>
      <c r="I50" s="38"/>
      <c r="J50" s="1"/>
      <c r="K50" s="1"/>
      <c r="L50" s="1"/>
    </row>
    <row r="51" spans="1:12" ht="12.75">
      <c r="A51" s="140" t="s">
        <v>222</v>
      </c>
      <c r="B51" s="111"/>
      <c r="C51" s="141" t="s">
        <v>270</v>
      </c>
      <c r="D51" s="142"/>
      <c r="E51" s="143"/>
      <c r="F51" s="38"/>
      <c r="G51" s="43" t="s">
        <v>223</v>
      </c>
      <c r="H51" s="141" t="s">
        <v>271</v>
      </c>
      <c r="I51" s="143"/>
      <c r="J51" s="1"/>
      <c r="K51" s="1"/>
      <c r="L51" s="1"/>
    </row>
    <row r="52" spans="1:12" ht="12.75">
      <c r="A52" s="45"/>
      <c r="B52" s="45"/>
      <c r="C52" s="68"/>
      <c r="D52" s="38"/>
      <c r="E52" s="38"/>
      <c r="F52" s="38"/>
      <c r="G52" s="38"/>
      <c r="H52" s="38"/>
      <c r="I52" s="38"/>
      <c r="J52" s="1"/>
      <c r="K52" s="1"/>
      <c r="L52" s="1"/>
    </row>
    <row r="53" spans="1:12" ht="12.75">
      <c r="A53" s="140" t="s">
        <v>208</v>
      </c>
      <c r="B53" s="111"/>
      <c r="C53" s="148" t="s">
        <v>272</v>
      </c>
      <c r="D53" s="142"/>
      <c r="E53" s="142"/>
      <c r="F53" s="142"/>
      <c r="G53" s="142"/>
      <c r="H53" s="142"/>
      <c r="I53" s="143"/>
      <c r="J53" s="1"/>
      <c r="K53" s="1"/>
      <c r="L53" s="1"/>
    </row>
    <row r="54" spans="1:12" ht="12.75">
      <c r="A54" s="45"/>
      <c r="B54" s="45"/>
      <c r="C54" s="38"/>
      <c r="D54" s="38"/>
      <c r="E54" s="38"/>
      <c r="F54" s="38"/>
      <c r="G54" s="38"/>
      <c r="H54" s="38"/>
      <c r="I54" s="38"/>
      <c r="J54" s="1"/>
      <c r="K54" s="1"/>
      <c r="L54" s="1"/>
    </row>
    <row r="55" spans="1:12" ht="12.75">
      <c r="A55" s="105" t="s">
        <v>224</v>
      </c>
      <c r="B55" s="106"/>
      <c r="C55" s="141" t="s">
        <v>273</v>
      </c>
      <c r="D55" s="142"/>
      <c r="E55" s="142"/>
      <c r="F55" s="142"/>
      <c r="G55" s="142"/>
      <c r="H55" s="142"/>
      <c r="I55" s="114"/>
      <c r="J55" s="1"/>
      <c r="K55" s="1"/>
      <c r="L55" s="1"/>
    </row>
    <row r="56" spans="1:12" ht="12.75">
      <c r="A56" s="69"/>
      <c r="B56" s="69"/>
      <c r="C56" s="150" t="s">
        <v>278</v>
      </c>
      <c r="D56" s="150"/>
      <c r="E56" s="150"/>
      <c r="F56" s="150"/>
      <c r="G56" s="150"/>
      <c r="H56" s="150"/>
      <c r="I56" s="34"/>
      <c r="J56" s="1"/>
      <c r="K56" s="1"/>
      <c r="L56" s="1"/>
    </row>
    <row r="57" spans="1:12" ht="12.75">
      <c r="A57" s="69"/>
      <c r="B57" s="69"/>
      <c r="C57" s="70"/>
      <c r="D57" s="70"/>
      <c r="E57" s="70"/>
      <c r="F57" s="70"/>
      <c r="G57" s="70"/>
      <c r="H57" s="70"/>
      <c r="I57" s="34"/>
      <c r="J57" s="1"/>
      <c r="K57" s="1"/>
      <c r="L57" s="1"/>
    </row>
    <row r="58" spans="1:12" ht="12.75">
      <c r="A58" s="69"/>
      <c r="B58" s="149" t="s">
        <v>225</v>
      </c>
      <c r="C58" s="144"/>
      <c r="D58" s="144"/>
      <c r="E58" s="144"/>
      <c r="F58" s="71"/>
      <c r="G58" s="71"/>
      <c r="H58" s="72"/>
      <c r="I58" s="72"/>
      <c r="J58" s="1"/>
      <c r="K58" s="1"/>
      <c r="L58" s="1"/>
    </row>
    <row r="59" spans="1:12" ht="12.75">
      <c r="A59" s="69"/>
      <c r="B59" s="73" t="s">
        <v>274</v>
      </c>
      <c r="C59" s="74"/>
      <c r="D59" s="74"/>
      <c r="E59" s="74"/>
      <c r="F59" s="74"/>
      <c r="G59" s="74"/>
      <c r="H59" s="154" t="s">
        <v>253</v>
      </c>
      <c r="I59" s="154"/>
      <c r="J59" s="1"/>
      <c r="K59" s="1"/>
      <c r="L59" s="1"/>
    </row>
    <row r="60" spans="1:12" ht="12.75">
      <c r="A60" s="69"/>
      <c r="B60" s="73" t="s">
        <v>277</v>
      </c>
      <c r="C60" s="74"/>
      <c r="D60" s="74"/>
      <c r="E60" s="74"/>
      <c r="F60" s="74"/>
      <c r="G60" s="74"/>
      <c r="H60" s="154"/>
      <c r="I60" s="154"/>
      <c r="J60" s="1"/>
      <c r="K60" s="1"/>
      <c r="L60" s="1"/>
    </row>
    <row r="61" spans="1:12" ht="12.75">
      <c r="A61" s="69"/>
      <c r="B61" s="73" t="s">
        <v>254</v>
      </c>
      <c r="C61" s="74"/>
      <c r="D61" s="74"/>
      <c r="E61" s="74"/>
      <c r="F61" s="74"/>
      <c r="G61" s="74"/>
      <c r="H61" s="154"/>
      <c r="I61" s="154"/>
      <c r="J61" s="1"/>
      <c r="K61" s="1"/>
      <c r="L61" s="1"/>
    </row>
    <row r="62" spans="1:12" ht="25.5" customHeight="1">
      <c r="A62" s="69"/>
      <c r="B62" s="155" t="s">
        <v>279</v>
      </c>
      <c r="C62" s="156"/>
      <c r="D62" s="156"/>
      <c r="E62" s="156"/>
      <c r="F62" s="156"/>
      <c r="G62" s="156"/>
      <c r="H62" s="154"/>
      <c r="I62" s="154"/>
      <c r="J62" s="1"/>
      <c r="K62" s="1"/>
      <c r="L62" s="1"/>
    </row>
    <row r="63" spans="1:12" ht="12.75">
      <c r="A63" s="69"/>
      <c r="B63" s="73" t="s">
        <v>280</v>
      </c>
      <c r="C63" s="75"/>
      <c r="D63" s="75"/>
      <c r="E63" s="75"/>
      <c r="F63" s="75"/>
      <c r="G63" s="75"/>
      <c r="H63" s="154"/>
      <c r="I63" s="154"/>
      <c r="J63" s="1"/>
      <c r="K63" s="1"/>
      <c r="L63" s="1"/>
    </row>
    <row r="64" spans="1:12" ht="12.75">
      <c r="A64" s="69"/>
      <c r="B64" s="69"/>
      <c r="C64" s="70"/>
      <c r="D64" s="70"/>
      <c r="E64" s="70"/>
      <c r="F64" s="70"/>
      <c r="G64" s="70"/>
      <c r="H64" s="70"/>
      <c r="I64" s="34"/>
      <c r="J64" s="1"/>
      <c r="K64" s="1"/>
      <c r="L64" s="1"/>
    </row>
    <row r="65" spans="1:12" ht="13.5" thickBot="1">
      <c r="A65" s="76" t="s">
        <v>226</v>
      </c>
      <c r="B65" s="38"/>
      <c r="C65" s="38"/>
      <c r="D65" s="38"/>
      <c r="E65" s="38"/>
      <c r="F65" s="38"/>
      <c r="G65" s="77"/>
      <c r="H65" s="78"/>
      <c r="I65" s="77"/>
      <c r="J65" s="1"/>
      <c r="K65" s="1"/>
      <c r="L65" s="1"/>
    </row>
    <row r="66" spans="1:12" ht="12.75">
      <c r="A66" s="38"/>
      <c r="B66" s="38"/>
      <c r="C66" s="38"/>
      <c r="D66" s="38"/>
      <c r="E66" s="69" t="s">
        <v>227</v>
      </c>
      <c r="F66" s="32"/>
      <c r="G66" s="151" t="s">
        <v>228</v>
      </c>
      <c r="H66" s="152"/>
      <c r="I66" s="153"/>
      <c r="J66" s="1"/>
      <c r="K66" s="1"/>
      <c r="L66" s="1"/>
    </row>
    <row r="67" spans="1:12" ht="12.75">
      <c r="A67" s="79"/>
      <c r="B67" s="79"/>
      <c r="C67" s="42"/>
      <c r="D67" s="42"/>
      <c r="E67" s="42"/>
      <c r="F67" s="42"/>
      <c r="G67" s="146"/>
      <c r="H67" s="147"/>
      <c r="I67" s="42"/>
      <c r="J67" s="1"/>
      <c r="K67" s="1"/>
      <c r="L67" s="1"/>
    </row>
  </sheetData>
  <sheetProtection/>
  <mergeCells count="69">
    <mergeCell ref="G67:H67"/>
    <mergeCell ref="A53:B53"/>
    <mergeCell ref="C53:I53"/>
    <mergeCell ref="A55:B55"/>
    <mergeCell ref="C55:I55"/>
    <mergeCell ref="B58:E58"/>
    <mergeCell ref="C56:H56"/>
    <mergeCell ref="G66:I66"/>
    <mergeCell ref="H59:I63"/>
    <mergeCell ref="B62:G62"/>
    <mergeCell ref="A51:B51"/>
    <mergeCell ref="C51:E51"/>
    <mergeCell ref="H51:I51"/>
    <mergeCell ref="A1:C1"/>
    <mergeCell ref="A49:B49"/>
    <mergeCell ref="A47:B47"/>
    <mergeCell ref="C47:D47"/>
    <mergeCell ref="F47:I47"/>
    <mergeCell ref="C48:D48"/>
    <mergeCell ref="F48:G48"/>
    <mergeCell ref="H36:I36"/>
    <mergeCell ref="C49:I49"/>
    <mergeCell ref="C41:D41"/>
    <mergeCell ref="F41:G41"/>
    <mergeCell ref="A42:D42"/>
    <mergeCell ref="E42:G42"/>
    <mergeCell ref="H42:I42"/>
    <mergeCell ref="H32:I32"/>
    <mergeCell ref="A34:D34"/>
    <mergeCell ref="E34:G34"/>
    <mergeCell ref="H34:I34"/>
    <mergeCell ref="D35:G35"/>
    <mergeCell ref="A38:D38"/>
    <mergeCell ref="E38:G38"/>
    <mergeCell ref="H38:I38"/>
    <mergeCell ref="A36:D36"/>
    <mergeCell ref="E36:G36"/>
    <mergeCell ref="A22:B22"/>
    <mergeCell ref="C22:I22"/>
    <mergeCell ref="A24:B24"/>
    <mergeCell ref="C24:I24"/>
    <mergeCell ref="A40:D40"/>
    <mergeCell ref="E40:G40"/>
    <mergeCell ref="H40:I40"/>
    <mergeCell ref="G30:H30"/>
    <mergeCell ref="A32:D32"/>
    <mergeCell ref="E32:G32"/>
    <mergeCell ref="A28:B28"/>
    <mergeCell ref="D28:G28"/>
    <mergeCell ref="A30:B30"/>
    <mergeCell ref="A26:B26"/>
    <mergeCell ref="D26:F26"/>
    <mergeCell ref="G26:H26"/>
    <mergeCell ref="A20:B20"/>
    <mergeCell ref="C20:I20"/>
    <mergeCell ref="A14:B15"/>
    <mergeCell ref="C14:D14"/>
    <mergeCell ref="A16:B16"/>
    <mergeCell ref="C16:I16"/>
    <mergeCell ref="A18:B18"/>
    <mergeCell ref="C18:D18"/>
    <mergeCell ref="F18:I18"/>
    <mergeCell ref="A2:D2"/>
    <mergeCell ref="A6:I6"/>
    <mergeCell ref="A10:B10"/>
    <mergeCell ref="C10:D10"/>
    <mergeCell ref="E10:H12"/>
    <mergeCell ref="A12:B12"/>
    <mergeCell ref="C12:D12"/>
  </mergeCells>
  <conditionalFormatting sqref="H33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2" r:id="rId1" display="info@varteks.com"/>
    <hyperlink ref="C24" r:id="rId2" display="www.varteks.com"/>
    <hyperlink ref="C53" r:id="rId3" display="zsvetec@varteks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view="pageBreakPreview" zoomScale="110" zoomScaleSheetLayoutView="110" zoomScalePageLayoutView="0" workbookViewId="0" topLeftCell="A1">
      <selection activeCell="M8" sqref="M8"/>
    </sheetView>
  </sheetViews>
  <sheetFormatPr defaultColWidth="13.28125" defaultRowHeight="12.75"/>
  <cols>
    <col min="1" max="1" width="7.421875" style="3" customWidth="1"/>
    <col min="2" max="2" width="8.7109375" style="3" customWidth="1"/>
    <col min="3" max="3" width="10.140625" style="3" customWidth="1"/>
    <col min="4" max="4" width="13.28125" style="3" customWidth="1"/>
    <col min="5" max="5" width="8.57421875" style="3" customWidth="1"/>
    <col min="6" max="6" width="5.28125" style="3" customWidth="1"/>
    <col min="7" max="7" width="6.28125" style="3" customWidth="1"/>
    <col min="8" max="8" width="9.7109375" style="3" customWidth="1"/>
    <col min="9" max="9" width="9.00390625" style="3" customWidth="1"/>
    <col min="10" max="10" width="15.7109375" style="3" customWidth="1"/>
    <col min="11" max="11" width="14.57421875" style="3" customWidth="1"/>
    <col min="12" max="16384" width="13.28125" style="3" customWidth="1"/>
  </cols>
  <sheetData>
    <row r="1" spans="1:11" ht="18">
      <c r="A1" s="190" t="s">
        <v>121</v>
      </c>
      <c r="B1" s="191"/>
      <c r="C1" s="191"/>
      <c r="D1" s="191"/>
      <c r="E1" s="191"/>
      <c r="F1" s="191"/>
      <c r="G1" s="191"/>
      <c r="H1" s="191"/>
      <c r="I1" s="191"/>
      <c r="J1" s="191"/>
      <c r="K1" s="192"/>
    </row>
    <row r="2" spans="1:11" ht="14.25">
      <c r="A2" s="193" t="s">
        <v>304</v>
      </c>
      <c r="B2" s="194"/>
      <c r="C2" s="194"/>
      <c r="D2" s="194"/>
      <c r="E2" s="194"/>
      <c r="F2" s="194"/>
      <c r="G2" s="194"/>
      <c r="H2" s="194"/>
      <c r="I2" s="194"/>
      <c r="J2" s="194"/>
      <c r="K2" s="192"/>
    </row>
    <row r="3" spans="1:11" ht="13.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3.5">
      <c r="A4" s="196" t="s">
        <v>255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1" ht="39" thickBot="1">
      <c r="A5" s="234" t="s">
        <v>40</v>
      </c>
      <c r="B5" s="235"/>
      <c r="C5" s="235"/>
      <c r="D5" s="235"/>
      <c r="E5" s="235"/>
      <c r="F5" s="235"/>
      <c r="G5" s="235"/>
      <c r="H5" s="236"/>
      <c r="I5" s="237" t="s">
        <v>275</v>
      </c>
      <c r="J5" s="238" t="s">
        <v>90</v>
      </c>
      <c r="K5" s="237" t="s">
        <v>91</v>
      </c>
    </row>
    <row r="6" spans="1:11" ht="13.5">
      <c r="A6" s="239">
        <v>1</v>
      </c>
      <c r="B6" s="239"/>
      <c r="C6" s="239"/>
      <c r="D6" s="239"/>
      <c r="E6" s="239"/>
      <c r="F6" s="239"/>
      <c r="G6" s="239"/>
      <c r="H6" s="239"/>
      <c r="I6" s="240">
        <v>2</v>
      </c>
      <c r="J6" s="241">
        <v>3</v>
      </c>
      <c r="K6" s="241">
        <v>4</v>
      </c>
    </row>
    <row r="7" spans="1:11" ht="13.5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1"/>
    </row>
    <row r="8" spans="1:11" ht="13.5">
      <c r="A8" s="166" t="s">
        <v>41</v>
      </c>
      <c r="B8" s="167"/>
      <c r="C8" s="167"/>
      <c r="D8" s="167"/>
      <c r="E8" s="167"/>
      <c r="F8" s="167"/>
      <c r="G8" s="167"/>
      <c r="H8" s="184"/>
      <c r="I8" s="16">
        <v>1</v>
      </c>
      <c r="J8" s="17"/>
      <c r="K8" s="17"/>
    </row>
    <row r="9" spans="1:12" ht="14.25">
      <c r="A9" s="178" t="s">
        <v>281</v>
      </c>
      <c r="B9" s="179"/>
      <c r="C9" s="179"/>
      <c r="D9" s="179"/>
      <c r="E9" s="179"/>
      <c r="F9" s="179"/>
      <c r="G9" s="179"/>
      <c r="H9" s="180"/>
      <c r="I9" s="18">
        <v>2</v>
      </c>
      <c r="J9" s="19">
        <f>J10+J17+J27+J36+J40</f>
        <v>397101711</v>
      </c>
      <c r="K9" s="19">
        <f>K10+K17+K27+K36+K40</f>
        <v>389562826</v>
      </c>
      <c r="L9" s="4"/>
    </row>
    <row r="10" spans="1:11" ht="13.5">
      <c r="A10" s="170" t="s">
        <v>164</v>
      </c>
      <c r="B10" s="171"/>
      <c r="C10" s="171"/>
      <c r="D10" s="171"/>
      <c r="E10" s="171"/>
      <c r="F10" s="171"/>
      <c r="G10" s="171"/>
      <c r="H10" s="172"/>
      <c r="I10" s="18">
        <v>3</v>
      </c>
      <c r="J10" s="20">
        <f>SUM(J11:J16)</f>
        <v>1830378</v>
      </c>
      <c r="K10" s="20">
        <f>SUM(K11:K16)</f>
        <v>1780286</v>
      </c>
    </row>
    <row r="11" spans="1:11" ht="13.5">
      <c r="A11" s="170" t="s">
        <v>92</v>
      </c>
      <c r="B11" s="171"/>
      <c r="C11" s="171"/>
      <c r="D11" s="171"/>
      <c r="E11" s="171"/>
      <c r="F11" s="171"/>
      <c r="G11" s="171"/>
      <c r="H11" s="172"/>
      <c r="I11" s="18">
        <v>4</v>
      </c>
      <c r="J11" s="21">
        <v>0</v>
      </c>
      <c r="K11" s="21">
        <v>0</v>
      </c>
    </row>
    <row r="12" spans="1:11" ht="13.5">
      <c r="A12" s="170" t="s">
        <v>7</v>
      </c>
      <c r="B12" s="171"/>
      <c r="C12" s="171"/>
      <c r="D12" s="171"/>
      <c r="E12" s="171"/>
      <c r="F12" s="171"/>
      <c r="G12" s="171"/>
      <c r="H12" s="172"/>
      <c r="I12" s="18">
        <v>5</v>
      </c>
      <c r="J12" s="21">
        <v>1830378</v>
      </c>
      <c r="K12" s="21">
        <v>1730286</v>
      </c>
    </row>
    <row r="13" spans="1:11" ht="13.5">
      <c r="A13" s="170" t="s">
        <v>93</v>
      </c>
      <c r="B13" s="171"/>
      <c r="C13" s="171"/>
      <c r="D13" s="171"/>
      <c r="E13" s="171"/>
      <c r="F13" s="171"/>
      <c r="G13" s="171"/>
      <c r="H13" s="172"/>
      <c r="I13" s="18">
        <v>6</v>
      </c>
      <c r="J13" s="21">
        <v>0</v>
      </c>
      <c r="K13" s="21">
        <v>0</v>
      </c>
    </row>
    <row r="14" spans="1:11" ht="13.5">
      <c r="A14" s="170" t="s">
        <v>167</v>
      </c>
      <c r="B14" s="171"/>
      <c r="C14" s="171"/>
      <c r="D14" s="171"/>
      <c r="E14" s="171"/>
      <c r="F14" s="171"/>
      <c r="G14" s="171"/>
      <c r="H14" s="172"/>
      <c r="I14" s="18">
        <v>7</v>
      </c>
      <c r="J14" s="21">
        <v>0</v>
      </c>
      <c r="K14" s="21">
        <v>50000</v>
      </c>
    </row>
    <row r="15" spans="1:11" ht="13.5">
      <c r="A15" s="170" t="s">
        <v>168</v>
      </c>
      <c r="B15" s="171"/>
      <c r="C15" s="171"/>
      <c r="D15" s="171"/>
      <c r="E15" s="171"/>
      <c r="F15" s="171"/>
      <c r="G15" s="171"/>
      <c r="H15" s="172"/>
      <c r="I15" s="18">
        <v>8</v>
      </c>
      <c r="J15" s="21">
        <v>0</v>
      </c>
      <c r="K15" s="21">
        <v>0</v>
      </c>
    </row>
    <row r="16" spans="1:11" ht="13.5">
      <c r="A16" s="170" t="s">
        <v>169</v>
      </c>
      <c r="B16" s="171"/>
      <c r="C16" s="171"/>
      <c r="D16" s="171"/>
      <c r="E16" s="171"/>
      <c r="F16" s="171"/>
      <c r="G16" s="171"/>
      <c r="H16" s="172"/>
      <c r="I16" s="18">
        <v>9</v>
      </c>
      <c r="J16" s="21">
        <v>0</v>
      </c>
      <c r="K16" s="21">
        <v>0</v>
      </c>
    </row>
    <row r="17" spans="1:11" ht="13.5">
      <c r="A17" s="170" t="s">
        <v>165</v>
      </c>
      <c r="B17" s="171"/>
      <c r="C17" s="171"/>
      <c r="D17" s="171"/>
      <c r="E17" s="171"/>
      <c r="F17" s="171"/>
      <c r="G17" s="171"/>
      <c r="H17" s="172"/>
      <c r="I17" s="18">
        <v>10</v>
      </c>
      <c r="J17" s="20">
        <f>SUM(J18:J26)</f>
        <v>369649475</v>
      </c>
      <c r="K17" s="20">
        <f>SUM(K18:K26)</f>
        <v>362707673</v>
      </c>
    </row>
    <row r="18" spans="1:11" ht="13.5">
      <c r="A18" s="170" t="s">
        <v>170</v>
      </c>
      <c r="B18" s="171"/>
      <c r="C18" s="171"/>
      <c r="D18" s="171"/>
      <c r="E18" s="171"/>
      <c r="F18" s="171"/>
      <c r="G18" s="171"/>
      <c r="H18" s="172"/>
      <c r="I18" s="18">
        <v>11</v>
      </c>
      <c r="J18" s="21">
        <v>72089888</v>
      </c>
      <c r="K18" s="21">
        <v>72089888</v>
      </c>
    </row>
    <row r="19" spans="1:11" ht="13.5">
      <c r="A19" s="170" t="s">
        <v>197</v>
      </c>
      <c r="B19" s="171"/>
      <c r="C19" s="171"/>
      <c r="D19" s="171"/>
      <c r="E19" s="171"/>
      <c r="F19" s="171"/>
      <c r="G19" s="171"/>
      <c r="H19" s="172"/>
      <c r="I19" s="18">
        <v>12</v>
      </c>
      <c r="J19" s="21">
        <v>268236662</v>
      </c>
      <c r="K19" s="21">
        <v>264005010</v>
      </c>
    </row>
    <row r="20" spans="1:11" ht="13.5">
      <c r="A20" s="170" t="s">
        <v>171</v>
      </c>
      <c r="B20" s="171"/>
      <c r="C20" s="171"/>
      <c r="D20" s="171"/>
      <c r="E20" s="171"/>
      <c r="F20" s="171"/>
      <c r="G20" s="171"/>
      <c r="H20" s="172"/>
      <c r="I20" s="18">
        <v>13</v>
      </c>
      <c r="J20" s="21">
        <v>25056312</v>
      </c>
      <c r="K20" s="21">
        <v>24328338</v>
      </c>
    </row>
    <row r="21" spans="1:11" ht="13.5">
      <c r="A21" s="170" t="s">
        <v>11</v>
      </c>
      <c r="B21" s="171"/>
      <c r="C21" s="171"/>
      <c r="D21" s="171"/>
      <c r="E21" s="171"/>
      <c r="F21" s="171"/>
      <c r="G21" s="171"/>
      <c r="H21" s="172"/>
      <c r="I21" s="18">
        <v>14</v>
      </c>
      <c r="J21" s="21">
        <v>2362985</v>
      </c>
      <c r="K21" s="21">
        <v>2013671</v>
      </c>
    </row>
    <row r="22" spans="1:11" ht="13.5">
      <c r="A22" s="170" t="s">
        <v>12</v>
      </c>
      <c r="B22" s="171"/>
      <c r="C22" s="171"/>
      <c r="D22" s="171"/>
      <c r="E22" s="171"/>
      <c r="F22" s="171"/>
      <c r="G22" s="171"/>
      <c r="H22" s="172"/>
      <c r="I22" s="18">
        <v>15</v>
      </c>
      <c r="J22" s="21"/>
      <c r="K22" s="21"/>
    </row>
    <row r="23" spans="1:11" ht="13.5">
      <c r="A23" s="170" t="s">
        <v>53</v>
      </c>
      <c r="B23" s="171"/>
      <c r="C23" s="171"/>
      <c r="D23" s="171"/>
      <c r="E23" s="171"/>
      <c r="F23" s="171"/>
      <c r="G23" s="171"/>
      <c r="H23" s="172"/>
      <c r="I23" s="18">
        <v>16</v>
      </c>
      <c r="J23" s="21"/>
      <c r="K23" s="21"/>
    </row>
    <row r="24" spans="1:11" ht="13.5">
      <c r="A24" s="170" t="s">
        <v>54</v>
      </c>
      <c r="B24" s="171"/>
      <c r="C24" s="171"/>
      <c r="D24" s="171"/>
      <c r="E24" s="171"/>
      <c r="F24" s="171"/>
      <c r="G24" s="171"/>
      <c r="H24" s="172"/>
      <c r="I24" s="18">
        <v>17</v>
      </c>
      <c r="J24" s="21">
        <v>1672330</v>
      </c>
      <c r="K24" s="21">
        <v>39468</v>
      </c>
    </row>
    <row r="25" spans="1:11" ht="13.5">
      <c r="A25" s="170" t="s">
        <v>55</v>
      </c>
      <c r="B25" s="171"/>
      <c r="C25" s="171"/>
      <c r="D25" s="171"/>
      <c r="E25" s="171"/>
      <c r="F25" s="171"/>
      <c r="G25" s="171"/>
      <c r="H25" s="172"/>
      <c r="I25" s="18">
        <v>18</v>
      </c>
      <c r="J25" s="21">
        <v>231298</v>
      </c>
      <c r="K25" s="21">
        <v>231298</v>
      </c>
    </row>
    <row r="26" spans="1:11" ht="13.5">
      <c r="A26" s="170" t="s">
        <v>56</v>
      </c>
      <c r="B26" s="171"/>
      <c r="C26" s="171"/>
      <c r="D26" s="171"/>
      <c r="E26" s="171"/>
      <c r="F26" s="171"/>
      <c r="G26" s="171"/>
      <c r="H26" s="172"/>
      <c r="I26" s="18">
        <v>19</v>
      </c>
      <c r="J26" s="21"/>
      <c r="K26" s="21"/>
    </row>
    <row r="27" spans="1:11" ht="13.5">
      <c r="A27" s="170" t="s">
        <v>154</v>
      </c>
      <c r="B27" s="171"/>
      <c r="C27" s="171"/>
      <c r="D27" s="171"/>
      <c r="E27" s="171"/>
      <c r="F27" s="171"/>
      <c r="G27" s="171"/>
      <c r="H27" s="172"/>
      <c r="I27" s="18">
        <v>20</v>
      </c>
      <c r="J27" s="20">
        <f>SUM(J28:J35)</f>
        <v>22494767</v>
      </c>
      <c r="K27" s="20">
        <f>SUM(K28:K35)</f>
        <v>21923599</v>
      </c>
    </row>
    <row r="28" spans="1:11" ht="13.5">
      <c r="A28" s="170" t="s">
        <v>57</v>
      </c>
      <c r="B28" s="171"/>
      <c r="C28" s="171"/>
      <c r="D28" s="171"/>
      <c r="E28" s="171"/>
      <c r="F28" s="171"/>
      <c r="G28" s="171"/>
      <c r="H28" s="172"/>
      <c r="I28" s="18">
        <v>21</v>
      </c>
      <c r="J28" s="21">
        <v>4877848</v>
      </c>
      <c r="K28" s="21">
        <v>4877848</v>
      </c>
    </row>
    <row r="29" spans="1:11" ht="13.5">
      <c r="A29" s="170" t="s">
        <v>58</v>
      </c>
      <c r="B29" s="171"/>
      <c r="C29" s="171"/>
      <c r="D29" s="171"/>
      <c r="E29" s="171"/>
      <c r="F29" s="171"/>
      <c r="G29" s="171"/>
      <c r="H29" s="172"/>
      <c r="I29" s="18">
        <v>22</v>
      </c>
      <c r="J29" s="21"/>
      <c r="K29" s="21"/>
    </row>
    <row r="30" spans="1:11" ht="13.5">
      <c r="A30" s="170" t="s">
        <v>59</v>
      </c>
      <c r="B30" s="171"/>
      <c r="C30" s="171"/>
      <c r="D30" s="171"/>
      <c r="E30" s="171"/>
      <c r="F30" s="171"/>
      <c r="G30" s="171"/>
      <c r="H30" s="172"/>
      <c r="I30" s="18">
        <v>23</v>
      </c>
      <c r="J30" s="80"/>
      <c r="K30" s="21"/>
    </row>
    <row r="31" spans="1:11" ht="13.5">
      <c r="A31" s="170" t="s">
        <v>64</v>
      </c>
      <c r="B31" s="171"/>
      <c r="C31" s="171"/>
      <c r="D31" s="171"/>
      <c r="E31" s="171"/>
      <c r="F31" s="171"/>
      <c r="G31" s="171"/>
      <c r="H31" s="172"/>
      <c r="I31" s="18">
        <v>24</v>
      </c>
      <c r="J31" s="21"/>
      <c r="K31" s="21"/>
    </row>
    <row r="32" spans="1:11" ht="13.5">
      <c r="A32" s="170" t="s">
        <v>65</v>
      </c>
      <c r="B32" s="171"/>
      <c r="C32" s="171"/>
      <c r="D32" s="171"/>
      <c r="E32" s="171"/>
      <c r="F32" s="171"/>
      <c r="G32" s="171"/>
      <c r="H32" s="172"/>
      <c r="I32" s="18">
        <v>25</v>
      </c>
      <c r="J32" s="21"/>
      <c r="K32" s="21"/>
    </row>
    <row r="33" spans="1:11" ht="13.5">
      <c r="A33" s="170" t="s">
        <v>66</v>
      </c>
      <c r="B33" s="171"/>
      <c r="C33" s="171"/>
      <c r="D33" s="171"/>
      <c r="E33" s="171"/>
      <c r="F33" s="171"/>
      <c r="G33" s="171"/>
      <c r="H33" s="172"/>
      <c r="I33" s="18">
        <v>26</v>
      </c>
      <c r="J33" s="21">
        <v>15704838</v>
      </c>
      <c r="K33" s="21">
        <v>15570215</v>
      </c>
    </row>
    <row r="34" spans="1:13" ht="13.5">
      <c r="A34" s="170" t="s">
        <v>60</v>
      </c>
      <c r="B34" s="171"/>
      <c r="C34" s="171"/>
      <c r="D34" s="171"/>
      <c r="E34" s="171"/>
      <c r="F34" s="171"/>
      <c r="G34" s="171"/>
      <c r="H34" s="172"/>
      <c r="I34" s="18">
        <v>27</v>
      </c>
      <c r="J34" s="80">
        <v>1912081</v>
      </c>
      <c r="K34" s="21">
        <v>1475536</v>
      </c>
      <c r="M34" s="100"/>
    </row>
    <row r="35" spans="1:11" ht="13.5">
      <c r="A35" s="170" t="s">
        <v>146</v>
      </c>
      <c r="B35" s="171"/>
      <c r="C35" s="171"/>
      <c r="D35" s="171"/>
      <c r="E35" s="171"/>
      <c r="F35" s="171"/>
      <c r="G35" s="171"/>
      <c r="H35" s="172"/>
      <c r="I35" s="18">
        <v>28</v>
      </c>
      <c r="J35" s="21"/>
      <c r="K35" s="21"/>
    </row>
    <row r="36" spans="1:11" ht="13.5">
      <c r="A36" s="170" t="s">
        <v>147</v>
      </c>
      <c r="B36" s="171"/>
      <c r="C36" s="171"/>
      <c r="D36" s="171"/>
      <c r="E36" s="171"/>
      <c r="F36" s="171"/>
      <c r="G36" s="171"/>
      <c r="H36" s="172"/>
      <c r="I36" s="18">
        <v>29</v>
      </c>
      <c r="J36" s="20">
        <f>SUM(J37:J39)</f>
        <v>3127091</v>
      </c>
      <c r="K36" s="20">
        <f>SUM(K37:K39)</f>
        <v>3151268</v>
      </c>
    </row>
    <row r="37" spans="1:11" ht="13.5">
      <c r="A37" s="170" t="s">
        <v>61</v>
      </c>
      <c r="B37" s="171"/>
      <c r="C37" s="171"/>
      <c r="D37" s="171"/>
      <c r="E37" s="171"/>
      <c r="F37" s="171"/>
      <c r="G37" s="171"/>
      <c r="H37" s="172"/>
      <c r="I37" s="18">
        <v>30</v>
      </c>
      <c r="J37" s="21">
        <v>2617018</v>
      </c>
      <c r="K37" s="21">
        <v>2617018</v>
      </c>
    </row>
    <row r="38" spans="1:11" ht="13.5">
      <c r="A38" s="170" t="s">
        <v>62</v>
      </c>
      <c r="B38" s="171"/>
      <c r="C38" s="171"/>
      <c r="D38" s="171"/>
      <c r="E38" s="171"/>
      <c r="F38" s="171"/>
      <c r="G38" s="171"/>
      <c r="H38" s="172"/>
      <c r="I38" s="18">
        <v>31</v>
      </c>
      <c r="J38" s="21"/>
      <c r="K38" s="21"/>
    </row>
    <row r="39" spans="1:11" ht="13.5">
      <c r="A39" s="170" t="s">
        <v>63</v>
      </c>
      <c r="B39" s="171"/>
      <c r="C39" s="171"/>
      <c r="D39" s="171"/>
      <c r="E39" s="171"/>
      <c r="F39" s="171"/>
      <c r="G39" s="171"/>
      <c r="H39" s="172"/>
      <c r="I39" s="18">
        <v>32</v>
      </c>
      <c r="J39" s="21">
        <v>510073</v>
      </c>
      <c r="K39" s="21">
        <v>534250</v>
      </c>
    </row>
    <row r="40" spans="1:11" ht="13.5">
      <c r="A40" s="170" t="s">
        <v>148</v>
      </c>
      <c r="B40" s="171"/>
      <c r="C40" s="171"/>
      <c r="D40" s="171"/>
      <c r="E40" s="171"/>
      <c r="F40" s="171"/>
      <c r="G40" s="171"/>
      <c r="H40" s="172"/>
      <c r="I40" s="18">
        <v>33</v>
      </c>
      <c r="J40" s="21"/>
      <c r="K40" s="21"/>
    </row>
    <row r="41" spans="1:11" ht="13.5">
      <c r="A41" s="178" t="s">
        <v>282</v>
      </c>
      <c r="B41" s="179"/>
      <c r="C41" s="179"/>
      <c r="D41" s="179"/>
      <c r="E41" s="179"/>
      <c r="F41" s="179"/>
      <c r="G41" s="179"/>
      <c r="H41" s="180"/>
      <c r="I41" s="18">
        <v>34</v>
      </c>
      <c r="J41" s="19">
        <f>J42+J50+J57+J65</f>
        <v>59600279</v>
      </c>
      <c r="K41" s="19">
        <f>K42+K50+K57+K65</f>
        <v>53499817</v>
      </c>
    </row>
    <row r="42" spans="1:11" ht="13.5">
      <c r="A42" s="170" t="s">
        <v>82</v>
      </c>
      <c r="B42" s="171"/>
      <c r="C42" s="171"/>
      <c r="D42" s="171"/>
      <c r="E42" s="171"/>
      <c r="F42" s="171"/>
      <c r="G42" s="171"/>
      <c r="H42" s="172"/>
      <c r="I42" s="18">
        <v>35</v>
      </c>
      <c r="J42" s="20">
        <f>SUM(J43:J49)</f>
        <v>28377449</v>
      </c>
      <c r="K42" s="20">
        <f>SUM(K43:K49)</f>
        <v>28996598</v>
      </c>
    </row>
    <row r="43" spans="1:11" ht="13.5">
      <c r="A43" s="170" t="s">
        <v>97</v>
      </c>
      <c r="B43" s="171"/>
      <c r="C43" s="171"/>
      <c r="D43" s="171"/>
      <c r="E43" s="171"/>
      <c r="F43" s="171"/>
      <c r="G43" s="171"/>
      <c r="H43" s="172"/>
      <c r="I43" s="18">
        <v>36</v>
      </c>
      <c r="J43" s="21">
        <v>14595717</v>
      </c>
      <c r="K43" s="21">
        <v>13904487</v>
      </c>
    </row>
    <row r="44" spans="1:11" ht="13.5">
      <c r="A44" s="170" t="s">
        <v>98</v>
      </c>
      <c r="B44" s="171"/>
      <c r="C44" s="171"/>
      <c r="D44" s="171"/>
      <c r="E44" s="171"/>
      <c r="F44" s="171"/>
      <c r="G44" s="171"/>
      <c r="H44" s="172"/>
      <c r="I44" s="18">
        <v>37</v>
      </c>
      <c r="J44" s="21">
        <v>594269</v>
      </c>
      <c r="K44" s="21">
        <v>602125</v>
      </c>
    </row>
    <row r="45" spans="1:11" ht="13.5">
      <c r="A45" s="170" t="s">
        <v>67</v>
      </c>
      <c r="B45" s="171"/>
      <c r="C45" s="171"/>
      <c r="D45" s="171"/>
      <c r="E45" s="171"/>
      <c r="F45" s="171"/>
      <c r="G45" s="171"/>
      <c r="H45" s="172"/>
      <c r="I45" s="18">
        <v>38</v>
      </c>
      <c r="J45" s="21">
        <v>7000350</v>
      </c>
      <c r="K45" s="21">
        <v>8151078</v>
      </c>
    </row>
    <row r="46" spans="1:11" ht="13.5">
      <c r="A46" s="170" t="s">
        <v>68</v>
      </c>
      <c r="B46" s="171"/>
      <c r="C46" s="171"/>
      <c r="D46" s="171"/>
      <c r="E46" s="171"/>
      <c r="F46" s="171"/>
      <c r="G46" s="171"/>
      <c r="H46" s="172"/>
      <c r="I46" s="18">
        <v>39</v>
      </c>
      <c r="J46" s="21">
        <v>5796659</v>
      </c>
      <c r="K46" s="21">
        <v>5644452</v>
      </c>
    </row>
    <row r="47" spans="1:11" ht="13.5">
      <c r="A47" s="170" t="s">
        <v>69</v>
      </c>
      <c r="B47" s="171"/>
      <c r="C47" s="171"/>
      <c r="D47" s="171"/>
      <c r="E47" s="171"/>
      <c r="F47" s="171"/>
      <c r="G47" s="171"/>
      <c r="H47" s="172"/>
      <c r="I47" s="18">
        <v>40</v>
      </c>
      <c r="J47" s="21">
        <v>390454</v>
      </c>
      <c r="K47" s="21">
        <v>694456</v>
      </c>
    </row>
    <row r="48" spans="1:11" ht="13.5">
      <c r="A48" s="170" t="s">
        <v>70</v>
      </c>
      <c r="B48" s="171"/>
      <c r="C48" s="171"/>
      <c r="D48" s="171"/>
      <c r="E48" s="171"/>
      <c r="F48" s="171"/>
      <c r="G48" s="171"/>
      <c r="H48" s="172"/>
      <c r="I48" s="18">
        <v>41</v>
      </c>
      <c r="J48" s="21"/>
      <c r="K48" s="21"/>
    </row>
    <row r="49" spans="1:11" ht="13.5">
      <c r="A49" s="170" t="s">
        <v>71</v>
      </c>
      <c r="B49" s="171"/>
      <c r="C49" s="171"/>
      <c r="D49" s="171"/>
      <c r="E49" s="171"/>
      <c r="F49" s="171"/>
      <c r="G49" s="171"/>
      <c r="H49" s="172"/>
      <c r="I49" s="18">
        <v>42</v>
      </c>
      <c r="J49" s="21"/>
      <c r="K49" s="21"/>
    </row>
    <row r="50" spans="1:11" ht="13.5">
      <c r="A50" s="170" t="s">
        <v>83</v>
      </c>
      <c r="B50" s="171"/>
      <c r="C50" s="171"/>
      <c r="D50" s="171"/>
      <c r="E50" s="171"/>
      <c r="F50" s="171"/>
      <c r="G50" s="171"/>
      <c r="H50" s="172"/>
      <c r="I50" s="18">
        <v>43</v>
      </c>
      <c r="J50" s="20">
        <f>SUM(J51:J56)</f>
        <v>29571231</v>
      </c>
      <c r="K50" s="20">
        <f>SUM(K51:K56)</f>
        <v>23417762</v>
      </c>
    </row>
    <row r="51" spans="1:11" ht="13.5">
      <c r="A51" s="170" t="s">
        <v>159</v>
      </c>
      <c r="B51" s="171"/>
      <c r="C51" s="171"/>
      <c r="D51" s="171"/>
      <c r="E51" s="171"/>
      <c r="F51" s="171"/>
      <c r="G51" s="171"/>
      <c r="H51" s="172"/>
      <c r="I51" s="18">
        <v>44</v>
      </c>
      <c r="J51" s="21">
        <v>9802439</v>
      </c>
      <c r="K51" s="21">
        <v>4088219</v>
      </c>
    </row>
    <row r="52" spans="1:11" ht="13.5">
      <c r="A52" s="170" t="s">
        <v>160</v>
      </c>
      <c r="B52" s="171"/>
      <c r="C52" s="171"/>
      <c r="D52" s="171"/>
      <c r="E52" s="171"/>
      <c r="F52" s="171"/>
      <c r="G52" s="171"/>
      <c r="H52" s="172"/>
      <c r="I52" s="18">
        <v>45</v>
      </c>
      <c r="J52" s="21">
        <v>8885266</v>
      </c>
      <c r="K52" s="21">
        <v>8569467</v>
      </c>
    </row>
    <row r="53" spans="1:11" ht="13.5">
      <c r="A53" s="170" t="s">
        <v>161</v>
      </c>
      <c r="B53" s="171"/>
      <c r="C53" s="171"/>
      <c r="D53" s="171"/>
      <c r="E53" s="171"/>
      <c r="F53" s="171"/>
      <c r="G53" s="171"/>
      <c r="H53" s="172"/>
      <c r="I53" s="18">
        <v>46</v>
      </c>
      <c r="J53" s="21"/>
      <c r="K53" s="21"/>
    </row>
    <row r="54" spans="1:11" ht="13.5">
      <c r="A54" s="170" t="s">
        <v>162</v>
      </c>
      <c r="B54" s="171"/>
      <c r="C54" s="171"/>
      <c r="D54" s="171"/>
      <c r="E54" s="171"/>
      <c r="F54" s="171"/>
      <c r="G54" s="171"/>
      <c r="H54" s="172"/>
      <c r="I54" s="18">
        <v>47</v>
      </c>
      <c r="J54" s="80">
        <v>144353</v>
      </c>
      <c r="K54" s="21">
        <v>77580</v>
      </c>
    </row>
    <row r="55" spans="1:11" ht="13.5">
      <c r="A55" s="170" t="s">
        <v>5</v>
      </c>
      <c r="B55" s="171"/>
      <c r="C55" s="171"/>
      <c r="D55" s="171"/>
      <c r="E55" s="171"/>
      <c r="F55" s="171"/>
      <c r="G55" s="171"/>
      <c r="H55" s="172"/>
      <c r="I55" s="18">
        <v>48</v>
      </c>
      <c r="J55" s="21">
        <v>8408333</v>
      </c>
      <c r="K55" s="21">
        <v>8406020</v>
      </c>
    </row>
    <row r="56" spans="1:11" ht="13.5">
      <c r="A56" s="170" t="s">
        <v>6</v>
      </c>
      <c r="B56" s="171"/>
      <c r="C56" s="171"/>
      <c r="D56" s="171"/>
      <c r="E56" s="171"/>
      <c r="F56" s="171"/>
      <c r="G56" s="171"/>
      <c r="H56" s="172"/>
      <c r="I56" s="18">
        <v>49</v>
      </c>
      <c r="J56" s="21">
        <v>2330840</v>
      </c>
      <c r="K56" s="21">
        <v>2276476</v>
      </c>
    </row>
    <row r="57" spans="1:11" ht="13.5">
      <c r="A57" s="170" t="s">
        <v>84</v>
      </c>
      <c r="B57" s="171"/>
      <c r="C57" s="171"/>
      <c r="D57" s="171"/>
      <c r="E57" s="171"/>
      <c r="F57" s="171"/>
      <c r="G57" s="171"/>
      <c r="H57" s="172"/>
      <c r="I57" s="18">
        <v>50</v>
      </c>
      <c r="J57" s="20">
        <f>SUM(J58:J64)</f>
        <v>1098566</v>
      </c>
      <c r="K57" s="20">
        <f>SUM(K58:K64)</f>
        <v>205952</v>
      </c>
    </row>
    <row r="58" spans="1:11" ht="13.5">
      <c r="A58" s="170" t="s">
        <v>57</v>
      </c>
      <c r="B58" s="171"/>
      <c r="C58" s="171"/>
      <c r="D58" s="171"/>
      <c r="E58" s="171"/>
      <c r="F58" s="171"/>
      <c r="G58" s="171"/>
      <c r="H58" s="172"/>
      <c r="I58" s="18">
        <v>51</v>
      </c>
      <c r="J58" s="21"/>
      <c r="K58" s="21"/>
    </row>
    <row r="59" spans="1:11" ht="13.5">
      <c r="A59" s="170" t="s">
        <v>58</v>
      </c>
      <c r="B59" s="171"/>
      <c r="C59" s="171"/>
      <c r="D59" s="171"/>
      <c r="E59" s="171"/>
      <c r="F59" s="171"/>
      <c r="G59" s="171"/>
      <c r="H59" s="172"/>
      <c r="I59" s="18">
        <v>52</v>
      </c>
      <c r="J59" s="21">
        <v>16608</v>
      </c>
      <c r="K59" s="21">
        <v>16608</v>
      </c>
    </row>
    <row r="60" spans="1:11" ht="13.5">
      <c r="A60" s="170" t="s">
        <v>192</v>
      </c>
      <c r="B60" s="171"/>
      <c r="C60" s="171"/>
      <c r="D60" s="171"/>
      <c r="E60" s="171"/>
      <c r="F60" s="171"/>
      <c r="G60" s="171"/>
      <c r="H60" s="172"/>
      <c r="I60" s="18">
        <v>53</v>
      </c>
      <c r="J60" s="21"/>
      <c r="K60" s="21"/>
    </row>
    <row r="61" spans="1:11" ht="13.5">
      <c r="A61" s="170" t="s">
        <v>64</v>
      </c>
      <c r="B61" s="171"/>
      <c r="C61" s="171"/>
      <c r="D61" s="171"/>
      <c r="E61" s="171"/>
      <c r="F61" s="171"/>
      <c r="G61" s="171"/>
      <c r="H61" s="172"/>
      <c r="I61" s="18">
        <v>54</v>
      </c>
      <c r="J61" s="21"/>
      <c r="K61" s="21"/>
    </row>
    <row r="62" spans="1:11" ht="13.5">
      <c r="A62" s="170" t="s">
        <v>65</v>
      </c>
      <c r="B62" s="171"/>
      <c r="C62" s="171"/>
      <c r="D62" s="171"/>
      <c r="E62" s="171"/>
      <c r="F62" s="171"/>
      <c r="G62" s="171"/>
      <c r="H62" s="172"/>
      <c r="I62" s="18">
        <v>55</v>
      </c>
      <c r="J62" s="80"/>
      <c r="K62" s="80"/>
    </row>
    <row r="63" spans="1:11" ht="13.5">
      <c r="A63" s="170" t="s">
        <v>66</v>
      </c>
      <c r="B63" s="171"/>
      <c r="C63" s="171"/>
      <c r="D63" s="171"/>
      <c r="E63" s="171"/>
      <c r="F63" s="171"/>
      <c r="G63" s="171"/>
      <c r="H63" s="172"/>
      <c r="I63" s="18">
        <v>56</v>
      </c>
      <c r="J63" s="21">
        <v>1081958</v>
      </c>
      <c r="K63" s="21">
        <v>189344</v>
      </c>
    </row>
    <row r="64" spans="1:11" ht="13.5">
      <c r="A64" s="170" t="s">
        <v>30</v>
      </c>
      <c r="B64" s="171"/>
      <c r="C64" s="171"/>
      <c r="D64" s="171"/>
      <c r="E64" s="171"/>
      <c r="F64" s="171"/>
      <c r="G64" s="171"/>
      <c r="H64" s="172"/>
      <c r="I64" s="18">
        <v>57</v>
      </c>
      <c r="J64" s="21"/>
      <c r="K64" s="21"/>
    </row>
    <row r="65" spans="1:11" ht="13.5">
      <c r="A65" s="170" t="s">
        <v>166</v>
      </c>
      <c r="B65" s="171"/>
      <c r="C65" s="171"/>
      <c r="D65" s="171"/>
      <c r="E65" s="171"/>
      <c r="F65" s="171"/>
      <c r="G65" s="171"/>
      <c r="H65" s="172"/>
      <c r="I65" s="18">
        <v>58</v>
      </c>
      <c r="J65" s="21">
        <v>553033</v>
      </c>
      <c r="K65" s="21">
        <v>879505</v>
      </c>
    </row>
    <row r="66" spans="1:11" ht="13.5">
      <c r="A66" s="178" t="s">
        <v>37</v>
      </c>
      <c r="B66" s="179"/>
      <c r="C66" s="179"/>
      <c r="D66" s="179"/>
      <c r="E66" s="179"/>
      <c r="F66" s="179"/>
      <c r="G66" s="179"/>
      <c r="H66" s="180"/>
      <c r="I66" s="18">
        <v>59</v>
      </c>
      <c r="J66" s="22">
        <v>1917801</v>
      </c>
      <c r="K66" s="22">
        <v>1549528</v>
      </c>
    </row>
    <row r="67" spans="1:11" ht="13.5">
      <c r="A67" s="178" t="s">
        <v>283</v>
      </c>
      <c r="B67" s="179"/>
      <c r="C67" s="179"/>
      <c r="D67" s="179"/>
      <c r="E67" s="179"/>
      <c r="F67" s="179"/>
      <c r="G67" s="179"/>
      <c r="H67" s="180"/>
      <c r="I67" s="18">
        <v>60</v>
      </c>
      <c r="J67" s="19">
        <f>J8+J9+J41+J66</f>
        <v>458619791</v>
      </c>
      <c r="K67" s="19">
        <f>K8+K9+K41+K66</f>
        <v>444612171</v>
      </c>
    </row>
    <row r="68" spans="1:11" ht="13.5">
      <c r="A68" s="185" t="s">
        <v>72</v>
      </c>
      <c r="B68" s="186"/>
      <c r="C68" s="186"/>
      <c r="D68" s="186"/>
      <c r="E68" s="186"/>
      <c r="F68" s="186"/>
      <c r="G68" s="186"/>
      <c r="H68" s="187"/>
      <c r="I68" s="23">
        <v>61</v>
      </c>
      <c r="J68" s="24">
        <v>15514622</v>
      </c>
      <c r="K68" s="24">
        <v>11956725</v>
      </c>
    </row>
    <row r="69" spans="1:11" ht="13.5">
      <c r="A69" s="162" t="s">
        <v>39</v>
      </c>
      <c r="B69" s="188"/>
      <c r="C69" s="188"/>
      <c r="D69" s="188"/>
      <c r="E69" s="188"/>
      <c r="F69" s="188"/>
      <c r="G69" s="188"/>
      <c r="H69" s="188"/>
      <c r="I69" s="188"/>
      <c r="J69" s="188"/>
      <c r="K69" s="189"/>
    </row>
    <row r="70" spans="1:11" ht="13.5">
      <c r="A70" s="166" t="s">
        <v>284</v>
      </c>
      <c r="B70" s="167"/>
      <c r="C70" s="167"/>
      <c r="D70" s="167"/>
      <c r="E70" s="167"/>
      <c r="F70" s="167"/>
      <c r="G70" s="167"/>
      <c r="H70" s="184"/>
      <c r="I70" s="16">
        <v>62</v>
      </c>
      <c r="J70" s="25">
        <f>J71+J72+J73+J79+J80+J83+J86</f>
        <v>226587335</v>
      </c>
      <c r="K70" s="25">
        <f>K71+K72+K73+K79+K80+K83+K86</f>
        <v>215650774</v>
      </c>
    </row>
    <row r="71" spans="1:11" ht="13.5">
      <c r="A71" s="170" t="s">
        <v>111</v>
      </c>
      <c r="B71" s="171"/>
      <c r="C71" s="171"/>
      <c r="D71" s="171"/>
      <c r="E71" s="171"/>
      <c r="F71" s="171"/>
      <c r="G71" s="171"/>
      <c r="H71" s="172"/>
      <c r="I71" s="18">
        <v>63</v>
      </c>
      <c r="J71" s="21">
        <v>111040350</v>
      </c>
      <c r="K71" s="21">
        <v>111040350</v>
      </c>
    </row>
    <row r="72" spans="1:11" ht="13.5">
      <c r="A72" s="170" t="s">
        <v>112</v>
      </c>
      <c r="B72" s="171"/>
      <c r="C72" s="171"/>
      <c r="D72" s="171"/>
      <c r="E72" s="171"/>
      <c r="F72" s="171"/>
      <c r="G72" s="171"/>
      <c r="H72" s="172"/>
      <c r="I72" s="18">
        <v>64</v>
      </c>
      <c r="J72" s="21"/>
      <c r="K72" s="21"/>
    </row>
    <row r="73" spans="1:11" ht="13.5">
      <c r="A73" s="170" t="s">
        <v>113</v>
      </c>
      <c r="B73" s="171"/>
      <c r="C73" s="171"/>
      <c r="D73" s="171"/>
      <c r="E73" s="171"/>
      <c r="F73" s="171"/>
      <c r="G73" s="171"/>
      <c r="H73" s="172"/>
      <c r="I73" s="18">
        <v>65</v>
      </c>
      <c r="J73" s="20">
        <f>J74+J75-J76+J77+J78</f>
        <v>1489063</v>
      </c>
      <c r="K73" s="20">
        <f>K74+K75-K76+K77+K78</f>
        <v>1737715</v>
      </c>
    </row>
    <row r="74" spans="1:11" ht="13.5">
      <c r="A74" s="170" t="s">
        <v>114</v>
      </c>
      <c r="B74" s="171"/>
      <c r="C74" s="171"/>
      <c r="D74" s="171"/>
      <c r="E74" s="171"/>
      <c r="F74" s="171"/>
      <c r="G74" s="171"/>
      <c r="H74" s="172"/>
      <c r="I74" s="18">
        <v>66</v>
      </c>
      <c r="J74" s="21"/>
      <c r="K74" s="21"/>
    </row>
    <row r="75" spans="1:11" ht="13.5">
      <c r="A75" s="170" t="s">
        <v>115</v>
      </c>
      <c r="B75" s="171"/>
      <c r="C75" s="171"/>
      <c r="D75" s="171"/>
      <c r="E75" s="171"/>
      <c r="F75" s="171"/>
      <c r="G75" s="171"/>
      <c r="H75" s="172"/>
      <c r="I75" s="18">
        <v>67</v>
      </c>
      <c r="J75" s="21">
        <v>9182650</v>
      </c>
      <c r="K75" s="21">
        <v>9182650</v>
      </c>
    </row>
    <row r="76" spans="1:11" ht="13.5">
      <c r="A76" s="170" t="s">
        <v>103</v>
      </c>
      <c r="B76" s="171"/>
      <c r="C76" s="171"/>
      <c r="D76" s="171"/>
      <c r="E76" s="171"/>
      <c r="F76" s="171"/>
      <c r="G76" s="171"/>
      <c r="H76" s="172"/>
      <c r="I76" s="18">
        <v>68</v>
      </c>
      <c r="J76" s="21">
        <v>9182650</v>
      </c>
      <c r="K76" s="21">
        <v>9182650</v>
      </c>
    </row>
    <row r="77" spans="1:11" ht="13.5">
      <c r="A77" s="170" t="s">
        <v>104</v>
      </c>
      <c r="B77" s="171"/>
      <c r="C77" s="171"/>
      <c r="D77" s="171"/>
      <c r="E77" s="171"/>
      <c r="F77" s="171"/>
      <c r="G77" s="171"/>
      <c r="H77" s="172"/>
      <c r="I77" s="18">
        <v>69</v>
      </c>
      <c r="J77" s="21"/>
      <c r="K77" s="21"/>
    </row>
    <row r="78" spans="1:11" ht="13.5">
      <c r="A78" s="170" t="s">
        <v>105</v>
      </c>
      <c r="B78" s="171"/>
      <c r="C78" s="171"/>
      <c r="D78" s="171"/>
      <c r="E78" s="171"/>
      <c r="F78" s="171"/>
      <c r="G78" s="171"/>
      <c r="H78" s="172"/>
      <c r="I78" s="18">
        <v>70</v>
      </c>
      <c r="J78" s="21">
        <v>1489063</v>
      </c>
      <c r="K78" s="21">
        <v>1737715</v>
      </c>
    </row>
    <row r="79" spans="1:11" ht="13.5">
      <c r="A79" s="170" t="s">
        <v>106</v>
      </c>
      <c r="B79" s="171"/>
      <c r="C79" s="171"/>
      <c r="D79" s="171"/>
      <c r="E79" s="171"/>
      <c r="F79" s="171"/>
      <c r="G79" s="171"/>
      <c r="H79" s="172"/>
      <c r="I79" s="18">
        <v>71</v>
      </c>
      <c r="J79" s="21">
        <v>169359566</v>
      </c>
      <c r="K79" s="21">
        <v>171280395</v>
      </c>
    </row>
    <row r="80" spans="1:11" ht="13.5">
      <c r="A80" s="170" t="s">
        <v>190</v>
      </c>
      <c r="B80" s="171"/>
      <c r="C80" s="171"/>
      <c r="D80" s="171"/>
      <c r="E80" s="171"/>
      <c r="F80" s="171"/>
      <c r="G80" s="171"/>
      <c r="H80" s="172"/>
      <c r="I80" s="18">
        <v>72</v>
      </c>
      <c r="J80" s="20">
        <f>J81-J82</f>
        <v>-37348161</v>
      </c>
      <c r="K80" s="20">
        <f>K81-K82</f>
        <v>-52480716</v>
      </c>
    </row>
    <row r="81" spans="1:11" ht="13.5">
      <c r="A81" s="181" t="s">
        <v>132</v>
      </c>
      <c r="B81" s="182"/>
      <c r="C81" s="182"/>
      <c r="D81" s="182"/>
      <c r="E81" s="182"/>
      <c r="F81" s="182"/>
      <c r="G81" s="182"/>
      <c r="H81" s="183"/>
      <c r="I81" s="18">
        <v>73</v>
      </c>
      <c r="J81" s="21"/>
      <c r="K81" s="21"/>
    </row>
    <row r="82" spans="1:11" ht="13.5">
      <c r="A82" s="181" t="s">
        <v>133</v>
      </c>
      <c r="B82" s="182"/>
      <c r="C82" s="182"/>
      <c r="D82" s="182"/>
      <c r="E82" s="182"/>
      <c r="F82" s="182"/>
      <c r="G82" s="182"/>
      <c r="H82" s="183"/>
      <c r="I82" s="18">
        <v>74</v>
      </c>
      <c r="J82" s="21">
        <v>37348161</v>
      </c>
      <c r="K82" s="21">
        <v>52480716</v>
      </c>
    </row>
    <row r="83" spans="1:11" ht="13.5">
      <c r="A83" s="170" t="s">
        <v>191</v>
      </c>
      <c r="B83" s="171"/>
      <c r="C83" s="171"/>
      <c r="D83" s="171"/>
      <c r="E83" s="171"/>
      <c r="F83" s="171"/>
      <c r="G83" s="171"/>
      <c r="H83" s="172"/>
      <c r="I83" s="18">
        <v>75</v>
      </c>
      <c r="J83" s="20">
        <f>J84-J85</f>
        <v>-17953483</v>
      </c>
      <c r="K83" s="20">
        <f>K84-K85</f>
        <v>-15926970</v>
      </c>
    </row>
    <row r="84" spans="1:11" ht="13.5">
      <c r="A84" s="181" t="s">
        <v>134</v>
      </c>
      <c r="B84" s="182"/>
      <c r="C84" s="182"/>
      <c r="D84" s="182"/>
      <c r="E84" s="182"/>
      <c r="F84" s="182"/>
      <c r="G84" s="182"/>
      <c r="H84" s="183"/>
      <c r="I84" s="18">
        <v>76</v>
      </c>
      <c r="J84" s="21"/>
      <c r="K84" s="21"/>
    </row>
    <row r="85" spans="1:11" ht="13.5">
      <c r="A85" s="181" t="s">
        <v>135</v>
      </c>
      <c r="B85" s="182"/>
      <c r="C85" s="182"/>
      <c r="D85" s="182"/>
      <c r="E85" s="182"/>
      <c r="F85" s="182"/>
      <c r="G85" s="182"/>
      <c r="H85" s="183"/>
      <c r="I85" s="18">
        <v>77</v>
      </c>
      <c r="J85" s="21">
        <v>17953483</v>
      </c>
      <c r="K85" s="21">
        <v>15926970</v>
      </c>
    </row>
    <row r="86" spans="1:11" ht="13.5">
      <c r="A86" s="170" t="s">
        <v>136</v>
      </c>
      <c r="B86" s="171"/>
      <c r="C86" s="171"/>
      <c r="D86" s="171"/>
      <c r="E86" s="171"/>
      <c r="F86" s="171"/>
      <c r="G86" s="171"/>
      <c r="H86" s="172"/>
      <c r="I86" s="18">
        <v>78</v>
      </c>
      <c r="J86" s="21"/>
      <c r="K86" s="21"/>
    </row>
    <row r="87" spans="1:11" ht="13.5">
      <c r="A87" s="178" t="s">
        <v>285</v>
      </c>
      <c r="B87" s="179"/>
      <c r="C87" s="179"/>
      <c r="D87" s="179"/>
      <c r="E87" s="179"/>
      <c r="F87" s="179"/>
      <c r="G87" s="179"/>
      <c r="H87" s="180"/>
      <c r="I87" s="18">
        <v>79</v>
      </c>
      <c r="J87" s="19">
        <f>SUM(J88:J90)</f>
        <v>0</v>
      </c>
      <c r="K87" s="19">
        <f>SUM(K88:K90)</f>
        <v>0</v>
      </c>
    </row>
    <row r="88" spans="1:11" ht="13.5">
      <c r="A88" s="170" t="s">
        <v>99</v>
      </c>
      <c r="B88" s="171"/>
      <c r="C88" s="171"/>
      <c r="D88" s="171"/>
      <c r="E88" s="171"/>
      <c r="F88" s="171"/>
      <c r="G88" s="171"/>
      <c r="H88" s="172"/>
      <c r="I88" s="18">
        <v>80</v>
      </c>
      <c r="J88" s="21"/>
      <c r="K88" s="21"/>
    </row>
    <row r="89" spans="1:11" ht="13.5">
      <c r="A89" s="170" t="s">
        <v>100</v>
      </c>
      <c r="B89" s="171"/>
      <c r="C89" s="171"/>
      <c r="D89" s="171"/>
      <c r="E89" s="171"/>
      <c r="F89" s="171"/>
      <c r="G89" s="171"/>
      <c r="H89" s="172"/>
      <c r="I89" s="18">
        <v>81</v>
      </c>
      <c r="J89" s="21"/>
      <c r="K89" s="21"/>
    </row>
    <row r="90" spans="1:11" ht="13.5">
      <c r="A90" s="170" t="s">
        <v>101</v>
      </c>
      <c r="B90" s="171"/>
      <c r="C90" s="171"/>
      <c r="D90" s="171"/>
      <c r="E90" s="171"/>
      <c r="F90" s="171"/>
      <c r="G90" s="171"/>
      <c r="H90" s="172"/>
      <c r="I90" s="18">
        <v>82</v>
      </c>
      <c r="J90" s="21"/>
      <c r="K90" s="21"/>
    </row>
    <row r="91" spans="1:11" ht="13.5">
      <c r="A91" s="178" t="s">
        <v>286</v>
      </c>
      <c r="B91" s="179"/>
      <c r="C91" s="179"/>
      <c r="D91" s="179"/>
      <c r="E91" s="179"/>
      <c r="F91" s="179"/>
      <c r="G91" s="179"/>
      <c r="H91" s="180"/>
      <c r="I91" s="18">
        <v>83</v>
      </c>
      <c r="J91" s="19">
        <f>SUM(J92:J100)</f>
        <v>147302768</v>
      </c>
      <c r="K91" s="19">
        <f>SUM(K92:K100)</f>
        <v>122277514</v>
      </c>
    </row>
    <row r="92" spans="1:11" ht="13.5">
      <c r="A92" s="170" t="s">
        <v>102</v>
      </c>
      <c r="B92" s="171"/>
      <c r="C92" s="171"/>
      <c r="D92" s="171"/>
      <c r="E92" s="171"/>
      <c r="F92" s="171"/>
      <c r="G92" s="171"/>
      <c r="H92" s="172"/>
      <c r="I92" s="18">
        <v>84</v>
      </c>
      <c r="J92" s="21"/>
      <c r="K92" s="21"/>
    </row>
    <row r="93" spans="1:11" ht="13.5">
      <c r="A93" s="170" t="s">
        <v>193</v>
      </c>
      <c r="B93" s="171"/>
      <c r="C93" s="171"/>
      <c r="D93" s="171"/>
      <c r="E93" s="171"/>
      <c r="F93" s="171"/>
      <c r="G93" s="171"/>
      <c r="H93" s="172"/>
      <c r="I93" s="18">
        <v>85</v>
      </c>
      <c r="J93" s="21"/>
      <c r="K93" s="21"/>
    </row>
    <row r="94" spans="1:11" ht="13.5">
      <c r="A94" s="170" t="s">
        <v>0</v>
      </c>
      <c r="B94" s="171"/>
      <c r="C94" s="171"/>
      <c r="D94" s="171"/>
      <c r="E94" s="171"/>
      <c r="F94" s="171"/>
      <c r="G94" s="171"/>
      <c r="H94" s="172"/>
      <c r="I94" s="18">
        <v>86</v>
      </c>
      <c r="J94" s="21">
        <v>84619437</v>
      </c>
      <c r="K94" s="21">
        <v>72335796</v>
      </c>
    </row>
    <row r="95" spans="1:11" ht="13.5">
      <c r="A95" s="170" t="s">
        <v>194</v>
      </c>
      <c r="B95" s="171"/>
      <c r="C95" s="171"/>
      <c r="D95" s="171"/>
      <c r="E95" s="171"/>
      <c r="F95" s="171"/>
      <c r="G95" s="171"/>
      <c r="H95" s="172"/>
      <c r="I95" s="18">
        <v>87</v>
      </c>
      <c r="J95" s="21"/>
      <c r="K95" s="21"/>
    </row>
    <row r="96" spans="1:11" ht="13.5">
      <c r="A96" s="170" t="s">
        <v>195</v>
      </c>
      <c r="B96" s="171"/>
      <c r="C96" s="171"/>
      <c r="D96" s="171"/>
      <c r="E96" s="171"/>
      <c r="F96" s="171"/>
      <c r="G96" s="171"/>
      <c r="H96" s="172"/>
      <c r="I96" s="18">
        <v>88</v>
      </c>
      <c r="J96" s="21">
        <v>19355803</v>
      </c>
      <c r="K96" s="21">
        <v>11751001</v>
      </c>
    </row>
    <row r="97" spans="1:11" ht="13.5">
      <c r="A97" s="170" t="s">
        <v>196</v>
      </c>
      <c r="B97" s="171"/>
      <c r="C97" s="171"/>
      <c r="D97" s="171"/>
      <c r="E97" s="171"/>
      <c r="F97" s="171"/>
      <c r="G97" s="171"/>
      <c r="H97" s="172"/>
      <c r="I97" s="18">
        <v>89</v>
      </c>
      <c r="J97" s="21"/>
      <c r="K97" s="21"/>
    </row>
    <row r="98" spans="1:11" ht="13.5">
      <c r="A98" s="170" t="s">
        <v>75</v>
      </c>
      <c r="B98" s="171"/>
      <c r="C98" s="171"/>
      <c r="D98" s="171"/>
      <c r="E98" s="171"/>
      <c r="F98" s="171"/>
      <c r="G98" s="171"/>
      <c r="H98" s="172"/>
      <c r="I98" s="18">
        <v>90</v>
      </c>
      <c r="J98" s="21"/>
      <c r="K98" s="21"/>
    </row>
    <row r="99" spans="1:11" ht="13.5">
      <c r="A99" s="170" t="s">
        <v>73</v>
      </c>
      <c r="B99" s="171"/>
      <c r="C99" s="171"/>
      <c r="D99" s="171"/>
      <c r="E99" s="171"/>
      <c r="F99" s="171"/>
      <c r="G99" s="171"/>
      <c r="H99" s="172"/>
      <c r="I99" s="18">
        <v>91</v>
      </c>
      <c r="J99" s="21">
        <v>987636</v>
      </c>
      <c r="K99" s="21">
        <v>592582</v>
      </c>
    </row>
    <row r="100" spans="1:11" ht="13.5">
      <c r="A100" s="170" t="s">
        <v>74</v>
      </c>
      <c r="B100" s="171"/>
      <c r="C100" s="171"/>
      <c r="D100" s="171"/>
      <c r="E100" s="171"/>
      <c r="F100" s="171"/>
      <c r="G100" s="171"/>
      <c r="H100" s="172"/>
      <c r="I100" s="18">
        <v>92</v>
      </c>
      <c r="J100" s="21">
        <v>42339892</v>
      </c>
      <c r="K100" s="21">
        <v>37598135</v>
      </c>
    </row>
    <row r="101" spans="1:11" ht="13.5">
      <c r="A101" s="178" t="s">
        <v>287</v>
      </c>
      <c r="B101" s="179"/>
      <c r="C101" s="179"/>
      <c r="D101" s="179"/>
      <c r="E101" s="179"/>
      <c r="F101" s="179"/>
      <c r="G101" s="179"/>
      <c r="H101" s="180"/>
      <c r="I101" s="18">
        <v>93</v>
      </c>
      <c r="J101" s="19">
        <f>SUM(J102:J113)</f>
        <v>84472062</v>
      </c>
      <c r="K101" s="19">
        <f>SUM(K102:K113)</f>
        <v>106107929</v>
      </c>
    </row>
    <row r="102" spans="1:11" ht="13.5">
      <c r="A102" s="170" t="s">
        <v>102</v>
      </c>
      <c r="B102" s="171"/>
      <c r="C102" s="171"/>
      <c r="D102" s="171"/>
      <c r="E102" s="171"/>
      <c r="F102" s="171"/>
      <c r="G102" s="171"/>
      <c r="H102" s="172"/>
      <c r="I102" s="18">
        <v>94</v>
      </c>
      <c r="J102" s="21">
        <v>10992836</v>
      </c>
      <c r="K102" s="21">
        <v>5303922</v>
      </c>
    </row>
    <row r="103" spans="1:11" ht="13.5">
      <c r="A103" s="170" t="s">
        <v>193</v>
      </c>
      <c r="B103" s="171"/>
      <c r="C103" s="171"/>
      <c r="D103" s="171"/>
      <c r="E103" s="171"/>
      <c r="F103" s="171"/>
      <c r="G103" s="171"/>
      <c r="H103" s="172"/>
      <c r="I103" s="18">
        <v>95</v>
      </c>
      <c r="J103" s="21">
        <v>2089092</v>
      </c>
      <c r="K103" s="21">
        <v>5398782</v>
      </c>
    </row>
    <row r="104" spans="1:11" ht="13.5">
      <c r="A104" s="170" t="s">
        <v>0</v>
      </c>
      <c r="B104" s="171"/>
      <c r="C104" s="171"/>
      <c r="D104" s="171"/>
      <c r="E104" s="171"/>
      <c r="F104" s="171"/>
      <c r="G104" s="171"/>
      <c r="H104" s="172"/>
      <c r="I104" s="18">
        <v>96</v>
      </c>
      <c r="J104" s="21">
        <v>13827296</v>
      </c>
      <c r="K104" s="21">
        <v>32739936</v>
      </c>
    </row>
    <row r="105" spans="1:11" ht="13.5">
      <c r="A105" s="170" t="s">
        <v>194</v>
      </c>
      <c r="B105" s="171"/>
      <c r="C105" s="171"/>
      <c r="D105" s="171"/>
      <c r="E105" s="171"/>
      <c r="F105" s="171"/>
      <c r="G105" s="171"/>
      <c r="H105" s="172"/>
      <c r="I105" s="18">
        <v>97</v>
      </c>
      <c r="J105" s="21">
        <v>1219597</v>
      </c>
      <c r="K105" s="21">
        <v>1416662</v>
      </c>
    </row>
    <row r="106" spans="1:11" ht="13.5">
      <c r="A106" s="170" t="s">
        <v>195</v>
      </c>
      <c r="B106" s="171"/>
      <c r="C106" s="171"/>
      <c r="D106" s="171"/>
      <c r="E106" s="171"/>
      <c r="F106" s="171"/>
      <c r="G106" s="171"/>
      <c r="H106" s="172"/>
      <c r="I106" s="18">
        <v>98</v>
      </c>
      <c r="J106" s="21">
        <v>36139347</v>
      </c>
      <c r="K106" s="21">
        <v>41582349</v>
      </c>
    </row>
    <row r="107" spans="1:11" ht="13.5">
      <c r="A107" s="170" t="s">
        <v>196</v>
      </c>
      <c r="B107" s="171"/>
      <c r="C107" s="171"/>
      <c r="D107" s="171"/>
      <c r="E107" s="171"/>
      <c r="F107" s="171"/>
      <c r="G107" s="171"/>
      <c r="H107" s="172"/>
      <c r="I107" s="18">
        <v>99</v>
      </c>
      <c r="J107" s="21"/>
      <c r="K107" s="21"/>
    </row>
    <row r="108" spans="1:11" ht="13.5">
      <c r="A108" s="170" t="s">
        <v>75</v>
      </c>
      <c r="B108" s="171"/>
      <c r="C108" s="171"/>
      <c r="D108" s="171"/>
      <c r="E108" s="171"/>
      <c r="F108" s="171"/>
      <c r="G108" s="171"/>
      <c r="H108" s="172"/>
      <c r="I108" s="18">
        <v>100</v>
      </c>
      <c r="J108" s="21"/>
      <c r="K108" s="21"/>
    </row>
    <row r="109" spans="1:11" ht="13.5">
      <c r="A109" s="170" t="s">
        <v>76</v>
      </c>
      <c r="B109" s="171"/>
      <c r="C109" s="171"/>
      <c r="D109" s="171"/>
      <c r="E109" s="171"/>
      <c r="F109" s="171"/>
      <c r="G109" s="171"/>
      <c r="H109" s="172"/>
      <c r="I109" s="18">
        <v>101</v>
      </c>
      <c r="J109" s="21">
        <v>5267815</v>
      </c>
      <c r="K109" s="21">
        <v>5111080</v>
      </c>
    </row>
    <row r="110" spans="1:11" ht="13.5">
      <c r="A110" s="170" t="s">
        <v>77</v>
      </c>
      <c r="B110" s="171"/>
      <c r="C110" s="171"/>
      <c r="D110" s="171"/>
      <c r="E110" s="171"/>
      <c r="F110" s="171"/>
      <c r="G110" s="171"/>
      <c r="H110" s="172"/>
      <c r="I110" s="18">
        <v>102</v>
      </c>
      <c r="J110" s="21">
        <v>11338017</v>
      </c>
      <c r="K110" s="21">
        <v>11324233</v>
      </c>
    </row>
    <row r="111" spans="1:11" ht="13.5">
      <c r="A111" s="170" t="s">
        <v>80</v>
      </c>
      <c r="B111" s="171"/>
      <c r="C111" s="171"/>
      <c r="D111" s="171"/>
      <c r="E111" s="171"/>
      <c r="F111" s="171"/>
      <c r="G111" s="171"/>
      <c r="H111" s="172"/>
      <c r="I111" s="18">
        <v>103</v>
      </c>
      <c r="J111" s="21"/>
      <c r="K111" s="21"/>
    </row>
    <row r="112" spans="1:11" ht="13.5">
      <c r="A112" s="170" t="s">
        <v>78</v>
      </c>
      <c r="B112" s="171"/>
      <c r="C112" s="171"/>
      <c r="D112" s="171"/>
      <c r="E112" s="171"/>
      <c r="F112" s="171"/>
      <c r="G112" s="171"/>
      <c r="H112" s="172"/>
      <c r="I112" s="18">
        <v>104</v>
      </c>
      <c r="J112" s="21"/>
      <c r="K112" s="21"/>
    </row>
    <row r="113" spans="1:11" ht="13.5">
      <c r="A113" s="170" t="s">
        <v>79</v>
      </c>
      <c r="B113" s="171"/>
      <c r="C113" s="171"/>
      <c r="D113" s="171"/>
      <c r="E113" s="171"/>
      <c r="F113" s="171"/>
      <c r="G113" s="171"/>
      <c r="H113" s="172"/>
      <c r="I113" s="18">
        <v>105</v>
      </c>
      <c r="J113" s="21">
        <v>3598062</v>
      </c>
      <c r="K113" s="21">
        <v>3230965</v>
      </c>
    </row>
    <row r="114" spans="1:11" ht="13.5">
      <c r="A114" s="178" t="s">
        <v>1</v>
      </c>
      <c r="B114" s="179"/>
      <c r="C114" s="179"/>
      <c r="D114" s="179"/>
      <c r="E114" s="179"/>
      <c r="F114" s="179"/>
      <c r="G114" s="179"/>
      <c r="H114" s="180"/>
      <c r="I114" s="18">
        <v>106</v>
      </c>
      <c r="J114" s="22">
        <v>257626</v>
      </c>
      <c r="K114" s="22">
        <v>575954</v>
      </c>
    </row>
    <row r="115" spans="1:11" ht="13.5">
      <c r="A115" s="178" t="s">
        <v>288</v>
      </c>
      <c r="B115" s="179"/>
      <c r="C115" s="179"/>
      <c r="D115" s="179"/>
      <c r="E115" s="179"/>
      <c r="F115" s="179"/>
      <c r="G115" s="179"/>
      <c r="H115" s="180"/>
      <c r="I115" s="18">
        <v>107</v>
      </c>
      <c r="J115" s="19">
        <f>J70+J87+J91+J101+J114</f>
        <v>458619791</v>
      </c>
      <c r="K115" s="19">
        <f>K70+K87+K91+K101+K114</f>
        <v>444612171</v>
      </c>
    </row>
    <row r="116" spans="1:11" ht="13.5">
      <c r="A116" s="159" t="s">
        <v>38</v>
      </c>
      <c r="B116" s="160"/>
      <c r="C116" s="160"/>
      <c r="D116" s="160"/>
      <c r="E116" s="160"/>
      <c r="F116" s="160"/>
      <c r="G116" s="160"/>
      <c r="H116" s="161"/>
      <c r="I116" s="26">
        <v>108</v>
      </c>
      <c r="J116" s="24">
        <v>15514622</v>
      </c>
      <c r="K116" s="24">
        <v>11956725</v>
      </c>
    </row>
    <row r="117" spans="1:11" ht="13.5">
      <c r="A117" s="162" t="s">
        <v>276</v>
      </c>
      <c r="B117" s="163"/>
      <c r="C117" s="163"/>
      <c r="D117" s="163"/>
      <c r="E117" s="163"/>
      <c r="F117" s="163"/>
      <c r="G117" s="163"/>
      <c r="H117" s="163"/>
      <c r="I117" s="164"/>
      <c r="J117" s="164"/>
      <c r="K117" s="165"/>
    </row>
    <row r="118" spans="1:11" ht="13.5">
      <c r="A118" s="166" t="s">
        <v>149</v>
      </c>
      <c r="B118" s="167"/>
      <c r="C118" s="167"/>
      <c r="D118" s="167"/>
      <c r="E118" s="167"/>
      <c r="F118" s="167"/>
      <c r="G118" s="167"/>
      <c r="H118" s="167"/>
      <c r="I118" s="168"/>
      <c r="J118" s="168"/>
      <c r="K118" s="169"/>
    </row>
    <row r="119" spans="1:11" ht="13.5">
      <c r="A119" s="170" t="s">
        <v>3</v>
      </c>
      <c r="B119" s="171"/>
      <c r="C119" s="171"/>
      <c r="D119" s="171"/>
      <c r="E119" s="171"/>
      <c r="F119" s="171"/>
      <c r="G119" s="171"/>
      <c r="H119" s="172"/>
      <c r="I119" s="18">
        <v>109</v>
      </c>
      <c r="J119" s="21">
        <f>J70</f>
        <v>226587335</v>
      </c>
      <c r="K119" s="21">
        <f>K70</f>
        <v>215650774</v>
      </c>
    </row>
    <row r="120" spans="1:11" ht="13.5">
      <c r="A120" s="173" t="s">
        <v>4</v>
      </c>
      <c r="B120" s="174"/>
      <c r="C120" s="174"/>
      <c r="D120" s="174"/>
      <c r="E120" s="174"/>
      <c r="F120" s="174"/>
      <c r="G120" s="174"/>
      <c r="H120" s="175"/>
      <c r="I120" s="23">
        <v>110</v>
      </c>
      <c r="J120" s="27"/>
      <c r="K120" s="27"/>
    </row>
    <row r="121" spans="1:11" ht="13.5">
      <c r="A121" s="28"/>
      <c r="B121" s="28"/>
      <c r="C121" s="28"/>
      <c r="D121" s="28"/>
      <c r="E121" s="28"/>
      <c r="F121" s="28"/>
      <c r="G121" s="28"/>
      <c r="H121" s="28"/>
      <c r="I121" s="29"/>
      <c r="J121" s="29"/>
      <c r="K121" s="29"/>
    </row>
    <row r="122" spans="1:11" ht="13.5">
      <c r="A122" s="176" t="s">
        <v>81</v>
      </c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</row>
    <row r="123" spans="1:11" ht="13.5">
      <c r="A123" s="157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</row>
    <row r="124" spans="1:11" ht="13.5">
      <c r="A124" s="30"/>
      <c r="B124" s="30"/>
      <c r="C124" s="30"/>
      <c r="D124" s="30"/>
      <c r="E124" s="30"/>
      <c r="F124" s="30"/>
      <c r="G124" s="30"/>
      <c r="H124" s="30"/>
      <c r="I124" s="30"/>
      <c r="J124" s="31"/>
      <c r="K124" s="31"/>
    </row>
    <row r="125" ht="13.5">
      <c r="K125" s="100"/>
    </row>
  </sheetData>
  <sheetProtection/>
  <mergeCells count="123">
    <mergeCell ref="A10:H10"/>
    <mergeCell ref="A11:H11"/>
    <mergeCell ref="A1:J1"/>
    <mergeCell ref="K1:K2"/>
    <mergeCell ref="A2:J2"/>
    <mergeCell ref="A3:K3"/>
    <mergeCell ref="A4:K4"/>
    <mergeCell ref="A5:H5"/>
    <mergeCell ref="A6:H6"/>
    <mergeCell ref="A7:K7"/>
    <mergeCell ref="A26:H26"/>
    <mergeCell ref="A27:H27"/>
    <mergeCell ref="A8:H8"/>
    <mergeCell ref="A9:H9"/>
    <mergeCell ref="A24:H24"/>
    <mergeCell ref="A25:H25"/>
    <mergeCell ref="A12:H12"/>
    <mergeCell ref="A13:H13"/>
    <mergeCell ref="A14:H14"/>
    <mergeCell ref="A15:H15"/>
    <mergeCell ref="A16:H16"/>
    <mergeCell ref="A17:H17"/>
    <mergeCell ref="A20:H20"/>
    <mergeCell ref="A21:H21"/>
    <mergeCell ref="A22:H22"/>
    <mergeCell ref="A23:H23"/>
    <mergeCell ref="A18:H18"/>
    <mergeCell ref="A19:H19"/>
    <mergeCell ref="A28:H28"/>
    <mergeCell ref="A29:H29"/>
    <mergeCell ref="A30:H30"/>
    <mergeCell ref="A31:H31"/>
    <mergeCell ref="A34:H34"/>
    <mergeCell ref="A35:H35"/>
    <mergeCell ref="A32:H32"/>
    <mergeCell ref="A33:H33"/>
    <mergeCell ref="A44:H44"/>
    <mergeCell ref="A45:H45"/>
    <mergeCell ref="A46:H46"/>
    <mergeCell ref="A47:H47"/>
    <mergeCell ref="A42:H42"/>
    <mergeCell ref="A43:H43"/>
    <mergeCell ref="A36:H36"/>
    <mergeCell ref="A37:H37"/>
    <mergeCell ref="A58:H58"/>
    <mergeCell ref="A59:H59"/>
    <mergeCell ref="A60:H60"/>
    <mergeCell ref="A61:H61"/>
    <mergeCell ref="A38:H38"/>
    <mergeCell ref="A39:H39"/>
    <mergeCell ref="A40:H40"/>
    <mergeCell ref="A41:H41"/>
    <mergeCell ref="A48:H48"/>
    <mergeCell ref="A49:H49"/>
    <mergeCell ref="A52:H52"/>
    <mergeCell ref="A53:H53"/>
    <mergeCell ref="A54:H54"/>
    <mergeCell ref="A55:H55"/>
    <mergeCell ref="A50:H50"/>
    <mergeCell ref="A51:H51"/>
    <mergeCell ref="A62:H62"/>
    <mergeCell ref="A63:H63"/>
    <mergeCell ref="A64:H64"/>
    <mergeCell ref="A65:H65"/>
    <mergeCell ref="A56:H56"/>
    <mergeCell ref="A57:H57"/>
    <mergeCell ref="A66:H66"/>
    <mergeCell ref="A67:H67"/>
    <mergeCell ref="A76:H76"/>
    <mergeCell ref="A77:H77"/>
    <mergeCell ref="A78:H78"/>
    <mergeCell ref="A79:H79"/>
    <mergeCell ref="A74:H74"/>
    <mergeCell ref="A75:H75"/>
    <mergeCell ref="A68:H68"/>
    <mergeCell ref="A69:K69"/>
    <mergeCell ref="A90:H90"/>
    <mergeCell ref="A91:H91"/>
    <mergeCell ref="A92:H92"/>
    <mergeCell ref="A93:H93"/>
    <mergeCell ref="A70:H70"/>
    <mergeCell ref="A71:H71"/>
    <mergeCell ref="A72:H72"/>
    <mergeCell ref="A73:H73"/>
    <mergeCell ref="A88:H88"/>
    <mergeCell ref="A89:H89"/>
    <mergeCell ref="A80:H80"/>
    <mergeCell ref="A81:H81"/>
    <mergeCell ref="A84:H84"/>
    <mergeCell ref="A85:H85"/>
    <mergeCell ref="A86:H86"/>
    <mergeCell ref="A87:H87"/>
    <mergeCell ref="A82:H82"/>
    <mergeCell ref="A83:H83"/>
    <mergeCell ref="A105:H105"/>
    <mergeCell ref="A106:H106"/>
    <mergeCell ref="A107:H107"/>
    <mergeCell ref="A94:H94"/>
    <mergeCell ref="A95:H95"/>
    <mergeCell ref="A96:H96"/>
    <mergeCell ref="A97:H97"/>
    <mergeCell ref="A98:H98"/>
    <mergeCell ref="A99:H99"/>
    <mergeCell ref="A115:H115"/>
    <mergeCell ref="A108:H108"/>
    <mergeCell ref="A109:H109"/>
    <mergeCell ref="A110:H110"/>
    <mergeCell ref="A111:H111"/>
    <mergeCell ref="A100:H100"/>
    <mergeCell ref="A101:H101"/>
    <mergeCell ref="A102:H102"/>
    <mergeCell ref="A103:H103"/>
    <mergeCell ref="A104:H104"/>
    <mergeCell ref="A123:K123"/>
    <mergeCell ref="A116:H116"/>
    <mergeCell ref="A117:K117"/>
    <mergeCell ref="A118:K118"/>
    <mergeCell ref="A119:H119"/>
    <mergeCell ref="A112:H112"/>
    <mergeCell ref="A113:H113"/>
    <mergeCell ref="A120:H120"/>
    <mergeCell ref="A122:K122"/>
    <mergeCell ref="A114:H114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110" zoomScaleSheetLayoutView="110" zoomScalePageLayoutView="0" workbookViewId="0" topLeftCell="B1">
      <selection activeCell="M12" sqref="M12"/>
    </sheetView>
  </sheetViews>
  <sheetFormatPr defaultColWidth="11.57421875" defaultRowHeight="12.75"/>
  <cols>
    <col min="1" max="1" width="3.57421875" style="3" customWidth="1"/>
    <col min="2" max="2" width="18.57421875" style="3" customWidth="1"/>
    <col min="3" max="8" width="11.57421875" style="3" customWidth="1"/>
    <col min="9" max="9" width="12.28125" style="3" customWidth="1"/>
    <col min="10" max="10" width="12.57421875" style="3" customWidth="1"/>
    <col min="11" max="16384" width="11.57421875" style="3" customWidth="1"/>
  </cols>
  <sheetData>
    <row r="1" spans="1:10" ht="18">
      <c r="A1" s="15"/>
      <c r="B1" s="190" t="s">
        <v>122</v>
      </c>
      <c r="C1" s="191"/>
      <c r="D1" s="191"/>
      <c r="E1" s="191"/>
      <c r="F1" s="191"/>
      <c r="G1" s="191"/>
      <c r="H1" s="191"/>
      <c r="I1" s="191"/>
      <c r="J1" s="192"/>
    </row>
    <row r="2" spans="1:10" ht="13.5">
      <c r="A2" s="15"/>
      <c r="B2" s="210" t="s">
        <v>305</v>
      </c>
      <c r="C2" s="211"/>
      <c r="D2" s="211"/>
      <c r="E2" s="211"/>
      <c r="F2" s="211"/>
      <c r="G2" s="211"/>
      <c r="H2" s="211"/>
      <c r="I2" s="211"/>
      <c r="J2" s="192"/>
    </row>
    <row r="3" spans="1:10" ht="13.5">
      <c r="A3" s="15"/>
      <c r="B3" s="13"/>
      <c r="C3" s="14"/>
      <c r="D3" s="14"/>
      <c r="E3" s="14"/>
      <c r="F3" s="14"/>
      <c r="G3" s="14"/>
      <c r="H3" s="14"/>
      <c r="I3" s="14"/>
      <c r="J3" s="12"/>
    </row>
    <row r="4" spans="1:10" ht="13.5">
      <c r="A4" s="15"/>
      <c r="B4" s="196" t="s">
        <v>255</v>
      </c>
      <c r="C4" s="197"/>
      <c r="D4" s="197"/>
      <c r="E4" s="197"/>
      <c r="F4" s="197"/>
      <c r="G4" s="197"/>
      <c r="H4" s="197"/>
      <c r="I4" s="197"/>
      <c r="J4" s="198"/>
    </row>
    <row r="5" spans="1:10" ht="26.25" thickBot="1">
      <c r="A5" s="15"/>
      <c r="B5" s="242" t="s">
        <v>40</v>
      </c>
      <c r="C5" s="242"/>
      <c r="D5" s="242"/>
      <c r="E5" s="242"/>
      <c r="F5" s="242"/>
      <c r="G5" s="242"/>
      <c r="H5" s="237" t="s">
        <v>275</v>
      </c>
      <c r="I5" s="237" t="s">
        <v>118</v>
      </c>
      <c r="J5" s="237" t="s">
        <v>119</v>
      </c>
    </row>
    <row r="6" spans="1:10" ht="13.5">
      <c r="A6" s="15"/>
      <c r="B6" s="239">
        <v>1</v>
      </c>
      <c r="C6" s="239"/>
      <c r="D6" s="239"/>
      <c r="E6" s="239"/>
      <c r="F6" s="239"/>
      <c r="G6" s="239"/>
      <c r="H6" s="240">
        <v>2</v>
      </c>
      <c r="I6" s="241">
        <v>3</v>
      </c>
      <c r="J6" s="241">
        <v>4</v>
      </c>
    </row>
    <row r="7" spans="1:10" ht="13.5">
      <c r="A7" s="15"/>
      <c r="B7" s="166" t="s">
        <v>289</v>
      </c>
      <c r="C7" s="167"/>
      <c r="D7" s="167"/>
      <c r="E7" s="167"/>
      <c r="F7" s="167"/>
      <c r="G7" s="167"/>
      <c r="H7" s="16">
        <v>111</v>
      </c>
      <c r="I7" s="25">
        <f>SUM(I8:I9)</f>
        <v>165478626</v>
      </c>
      <c r="J7" s="25">
        <f>SUM(J8:J9)</f>
        <v>154915407</v>
      </c>
    </row>
    <row r="8" spans="1:10" ht="13.5">
      <c r="A8" s="15"/>
      <c r="B8" s="178" t="s">
        <v>120</v>
      </c>
      <c r="C8" s="179"/>
      <c r="D8" s="179"/>
      <c r="E8" s="179"/>
      <c r="F8" s="179"/>
      <c r="G8" s="179"/>
      <c r="H8" s="18">
        <v>112</v>
      </c>
      <c r="I8" s="21">
        <v>159753132</v>
      </c>
      <c r="J8" s="21">
        <v>150733547</v>
      </c>
    </row>
    <row r="9" spans="1:10" ht="13.5">
      <c r="A9" s="15"/>
      <c r="B9" s="178" t="s">
        <v>85</v>
      </c>
      <c r="C9" s="179"/>
      <c r="D9" s="179"/>
      <c r="E9" s="179"/>
      <c r="F9" s="179"/>
      <c r="G9" s="179"/>
      <c r="H9" s="18">
        <v>113</v>
      </c>
      <c r="I9" s="21">
        <v>5725494</v>
      </c>
      <c r="J9" s="21">
        <v>4181860</v>
      </c>
    </row>
    <row r="10" spans="1:10" ht="13.5">
      <c r="A10" s="15"/>
      <c r="B10" s="178" t="s">
        <v>290</v>
      </c>
      <c r="C10" s="179"/>
      <c r="D10" s="179"/>
      <c r="E10" s="179"/>
      <c r="F10" s="179"/>
      <c r="G10" s="179"/>
      <c r="H10" s="18">
        <v>114</v>
      </c>
      <c r="I10" s="19">
        <f>I11+I12+I16+I20+I21+I22+I25+I26</f>
        <v>176246870</v>
      </c>
      <c r="J10" s="19">
        <f>J11+J12+J16+J20+J21+J22+J25+J26</f>
        <v>163516177</v>
      </c>
    </row>
    <row r="11" spans="1:10" ht="13.5">
      <c r="A11" s="15"/>
      <c r="B11" s="178" t="s">
        <v>86</v>
      </c>
      <c r="C11" s="179"/>
      <c r="D11" s="179"/>
      <c r="E11" s="179"/>
      <c r="F11" s="179"/>
      <c r="G11" s="179"/>
      <c r="H11" s="18">
        <v>115</v>
      </c>
      <c r="I11" s="22">
        <v>847567</v>
      </c>
      <c r="J11" s="22">
        <v>-1496846</v>
      </c>
    </row>
    <row r="12" spans="1:10" ht="13.5">
      <c r="A12" s="15"/>
      <c r="B12" s="178" t="s">
        <v>291</v>
      </c>
      <c r="C12" s="179"/>
      <c r="D12" s="179"/>
      <c r="E12" s="179"/>
      <c r="F12" s="179"/>
      <c r="G12" s="179"/>
      <c r="H12" s="18">
        <v>116</v>
      </c>
      <c r="I12" s="19">
        <f>SUM(I13:I15)</f>
        <v>73326746</v>
      </c>
      <c r="J12" s="19">
        <f>SUM(J13:J15)</f>
        <v>67570417</v>
      </c>
    </row>
    <row r="13" spans="1:10" ht="13.5">
      <c r="A13" s="15"/>
      <c r="B13" s="170" t="s">
        <v>116</v>
      </c>
      <c r="C13" s="171"/>
      <c r="D13" s="171"/>
      <c r="E13" s="171"/>
      <c r="F13" s="171"/>
      <c r="G13" s="171"/>
      <c r="H13" s="18">
        <v>117</v>
      </c>
      <c r="I13" s="21">
        <v>43063791</v>
      </c>
      <c r="J13" s="21">
        <v>40786939</v>
      </c>
    </row>
    <row r="14" spans="1:10" ht="13.5">
      <c r="A14" s="15"/>
      <c r="B14" s="170" t="s">
        <v>117</v>
      </c>
      <c r="C14" s="171"/>
      <c r="D14" s="171"/>
      <c r="E14" s="171"/>
      <c r="F14" s="171"/>
      <c r="G14" s="171"/>
      <c r="H14" s="18">
        <v>118</v>
      </c>
      <c r="I14" s="21">
        <v>16056006</v>
      </c>
      <c r="J14" s="21">
        <v>15332052</v>
      </c>
    </row>
    <row r="15" spans="1:10" ht="13.5">
      <c r="A15" s="15"/>
      <c r="B15" s="170" t="s">
        <v>42</v>
      </c>
      <c r="C15" s="171"/>
      <c r="D15" s="171"/>
      <c r="E15" s="171"/>
      <c r="F15" s="171"/>
      <c r="G15" s="171"/>
      <c r="H15" s="18">
        <v>119</v>
      </c>
      <c r="I15" s="80">
        <v>14206949</v>
      </c>
      <c r="J15" s="80">
        <v>11451426</v>
      </c>
    </row>
    <row r="16" spans="1:10" ht="13.5">
      <c r="A16" s="15"/>
      <c r="B16" s="178" t="s">
        <v>292</v>
      </c>
      <c r="C16" s="179"/>
      <c r="D16" s="179"/>
      <c r="E16" s="179"/>
      <c r="F16" s="179"/>
      <c r="G16" s="179"/>
      <c r="H16" s="18">
        <v>120</v>
      </c>
      <c r="I16" s="19">
        <f>SUM(I17:I19)</f>
        <v>71980113</v>
      </c>
      <c r="J16" s="19">
        <f>SUM(J17:J19)</f>
        <v>71685775</v>
      </c>
    </row>
    <row r="17" spans="1:10" ht="13.5">
      <c r="A17" s="15"/>
      <c r="B17" s="170" t="s">
        <v>43</v>
      </c>
      <c r="C17" s="171"/>
      <c r="D17" s="171"/>
      <c r="E17" s="171"/>
      <c r="F17" s="171"/>
      <c r="G17" s="171"/>
      <c r="H17" s="18">
        <v>121</v>
      </c>
      <c r="I17" s="21">
        <v>47022965</v>
      </c>
      <c r="J17" s="21">
        <v>46845242</v>
      </c>
    </row>
    <row r="18" spans="1:10" ht="13.5">
      <c r="A18" s="15"/>
      <c r="B18" s="170" t="s">
        <v>44</v>
      </c>
      <c r="C18" s="171"/>
      <c r="D18" s="171"/>
      <c r="E18" s="171"/>
      <c r="F18" s="171"/>
      <c r="G18" s="171"/>
      <c r="H18" s="18">
        <v>122</v>
      </c>
      <c r="I18" s="21">
        <v>14323129</v>
      </c>
      <c r="J18" s="21">
        <v>14275521</v>
      </c>
    </row>
    <row r="19" spans="1:10" ht="13.5">
      <c r="A19" s="15"/>
      <c r="B19" s="170" t="s">
        <v>45</v>
      </c>
      <c r="C19" s="171"/>
      <c r="D19" s="171"/>
      <c r="E19" s="171"/>
      <c r="F19" s="171"/>
      <c r="G19" s="171"/>
      <c r="H19" s="18">
        <v>123</v>
      </c>
      <c r="I19" s="21">
        <v>10634019</v>
      </c>
      <c r="J19" s="21">
        <v>10565012</v>
      </c>
    </row>
    <row r="20" spans="1:10" ht="13.5">
      <c r="A20" s="15"/>
      <c r="B20" s="178" t="s">
        <v>87</v>
      </c>
      <c r="C20" s="179"/>
      <c r="D20" s="179"/>
      <c r="E20" s="179"/>
      <c r="F20" s="179"/>
      <c r="G20" s="179"/>
      <c r="H20" s="18">
        <v>124</v>
      </c>
      <c r="I20" s="22">
        <v>8345147</v>
      </c>
      <c r="J20" s="22">
        <v>8058540</v>
      </c>
    </row>
    <row r="21" spans="1:10" ht="13.5">
      <c r="A21" s="15"/>
      <c r="B21" s="178" t="s">
        <v>88</v>
      </c>
      <c r="C21" s="179"/>
      <c r="D21" s="179"/>
      <c r="E21" s="179"/>
      <c r="F21" s="179"/>
      <c r="G21" s="179"/>
      <c r="H21" s="18">
        <v>125</v>
      </c>
      <c r="I21" s="89">
        <v>17502788</v>
      </c>
      <c r="J21" s="89">
        <v>15742725</v>
      </c>
    </row>
    <row r="22" spans="1:10" ht="13.5">
      <c r="A22" s="15"/>
      <c r="B22" s="178" t="s">
        <v>293</v>
      </c>
      <c r="C22" s="179"/>
      <c r="D22" s="179"/>
      <c r="E22" s="179"/>
      <c r="F22" s="179"/>
      <c r="G22" s="179"/>
      <c r="H22" s="18">
        <v>126</v>
      </c>
      <c r="I22" s="19">
        <f>SUM(I23:I24)</f>
        <v>907933</v>
      </c>
      <c r="J22" s="19">
        <f>SUM(J23:J24)</f>
        <v>681382</v>
      </c>
    </row>
    <row r="23" spans="1:10" ht="13.5">
      <c r="A23" s="15"/>
      <c r="B23" s="170" t="s">
        <v>107</v>
      </c>
      <c r="C23" s="171"/>
      <c r="D23" s="171"/>
      <c r="E23" s="171"/>
      <c r="F23" s="171"/>
      <c r="G23" s="171"/>
      <c r="H23" s="18">
        <v>127</v>
      </c>
      <c r="I23" s="21"/>
      <c r="J23" s="21"/>
    </row>
    <row r="24" spans="1:10" ht="13.5">
      <c r="A24" s="15"/>
      <c r="B24" s="170" t="s">
        <v>108</v>
      </c>
      <c r="C24" s="171"/>
      <c r="D24" s="171"/>
      <c r="E24" s="171"/>
      <c r="F24" s="171"/>
      <c r="G24" s="171"/>
      <c r="H24" s="18">
        <v>128</v>
      </c>
      <c r="I24" s="21">
        <v>907933</v>
      </c>
      <c r="J24" s="21">
        <v>681382</v>
      </c>
    </row>
    <row r="25" spans="1:10" ht="13.5">
      <c r="A25" s="15"/>
      <c r="B25" s="178" t="s">
        <v>89</v>
      </c>
      <c r="C25" s="179"/>
      <c r="D25" s="179"/>
      <c r="E25" s="179"/>
      <c r="F25" s="179"/>
      <c r="G25" s="179"/>
      <c r="H25" s="18">
        <v>129</v>
      </c>
      <c r="I25" s="21"/>
      <c r="J25" s="21"/>
    </row>
    <row r="26" spans="1:10" ht="13.5">
      <c r="A26" s="15"/>
      <c r="B26" s="178" t="s">
        <v>31</v>
      </c>
      <c r="C26" s="179"/>
      <c r="D26" s="179"/>
      <c r="E26" s="179"/>
      <c r="F26" s="179"/>
      <c r="G26" s="179"/>
      <c r="H26" s="18">
        <v>130</v>
      </c>
      <c r="I26" s="89">
        <v>3336576</v>
      </c>
      <c r="J26" s="89">
        <v>1274184</v>
      </c>
    </row>
    <row r="27" spans="1:10" ht="13.5">
      <c r="A27" s="15"/>
      <c r="B27" s="178" t="s">
        <v>294</v>
      </c>
      <c r="C27" s="179"/>
      <c r="D27" s="179"/>
      <c r="E27" s="179"/>
      <c r="F27" s="179"/>
      <c r="G27" s="179"/>
      <c r="H27" s="18">
        <v>131</v>
      </c>
      <c r="I27" s="19">
        <f>SUM(I28:I32)</f>
        <v>3310075</v>
      </c>
      <c r="J27" s="19">
        <f>SUM(J28:J32)</f>
        <v>5605133</v>
      </c>
    </row>
    <row r="28" spans="1:10" ht="30" customHeight="1">
      <c r="A28" s="15"/>
      <c r="B28" s="178" t="s">
        <v>181</v>
      </c>
      <c r="C28" s="179"/>
      <c r="D28" s="179"/>
      <c r="E28" s="179"/>
      <c r="F28" s="179"/>
      <c r="G28" s="179"/>
      <c r="H28" s="18">
        <v>132</v>
      </c>
      <c r="I28" s="21">
        <v>915965</v>
      </c>
      <c r="J28" s="21">
        <v>2432162</v>
      </c>
    </row>
    <row r="29" spans="1:10" ht="27" customHeight="1">
      <c r="A29" s="15"/>
      <c r="B29" s="178" t="s">
        <v>123</v>
      </c>
      <c r="C29" s="179"/>
      <c r="D29" s="179"/>
      <c r="E29" s="179"/>
      <c r="F29" s="179"/>
      <c r="G29" s="179"/>
      <c r="H29" s="18">
        <v>133</v>
      </c>
      <c r="I29" s="21">
        <v>2394110</v>
      </c>
      <c r="J29" s="21">
        <v>3172971</v>
      </c>
    </row>
    <row r="30" spans="1:10" ht="13.5">
      <c r="A30" s="15"/>
      <c r="B30" s="178" t="s">
        <v>109</v>
      </c>
      <c r="C30" s="179"/>
      <c r="D30" s="179"/>
      <c r="E30" s="179"/>
      <c r="F30" s="179"/>
      <c r="G30" s="179"/>
      <c r="H30" s="18">
        <v>134</v>
      </c>
      <c r="I30" s="21"/>
      <c r="J30" s="21"/>
    </row>
    <row r="31" spans="1:10" ht="13.5">
      <c r="A31" s="15"/>
      <c r="B31" s="178" t="s">
        <v>177</v>
      </c>
      <c r="C31" s="179"/>
      <c r="D31" s="179"/>
      <c r="E31" s="179"/>
      <c r="F31" s="179"/>
      <c r="G31" s="179"/>
      <c r="H31" s="18">
        <v>135</v>
      </c>
      <c r="I31" s="21"/>
      <c r="J31" s="21"/>
    </row>
    <row r="32" spans="1:10" ht="13.5">
      <c r="A32" s="15"/>
      <c r="B32" s="178" t="s">
        <v>110</v>
      </c>
      <c r="C32" s="179"/>
      <c r="D32" s="179"/>
      <c r="E32" s="179"/>
      <c r="F32" s="179"/>
      <c r="G32" s="179"/>
      <c r="H32" s="18">
        <v>136</v>
      </c>
      <c r="I32" s="21"/>
      <c r="J32" s="21"/>
    </row>
    <row r="33" spans="1:10" ht="13.5">
      <c r="A33" s="15"/>
      <c r="B33" s="178" t="s">
        <v>295</v>
      </c>
      <c r="C33" s="179"/>
      <c r="D33" s="179"/>
      <c r="E33" s="179"/>
      <c r="F33" s="179"/>
      <c r="G33" s="179"/>
      <c r="H33" s="18">
        <v>137</v>
      </c>
      <c r="I33" s="19">
        <f>SUM(I34:I37)</f>
        <v>10495314</v>
      </c>
      <c r="J33" s="19">
        <f>SUM(J34:J37)</f>
        <v>12931333</v>
      </c>
    </row>
    <row r="34" spans="1:10" ht="25.5" customHeight="1">
      <c r="A34" s="15"/>
      <c r="B34" s="178" t="s">
        <v>47</v>
      </c>
      <c r="C34" s="179"/>
      <c r="D34" s="179"/>
      <c r="E34" s="179"/>
      <c r="F34" s="179"/>
      <c r="G34" s="179"/>
      <c r="H34" s="18">
        <v>138</v>
      </c>
      <c r="I34" s="21">
        <v>1428308</v>
      </c>
      <c r="J34" s="21">
        <v>2951764</v>
      </c>
    </row>
    <row r="35" spans="1:10" ht="27.75" customHeight="1">
      <c r="A35" s="15"/>
      <c r="B35" s="178" t="s">
        <v>46</v>
      </c>
      <c r="C35" s="179"/>
      <c r="D35" s="179"/>
      <c r="E35" s="179"/>
      <c r="F35" s="179"/>
      <c r="G35" s="179"/>
      <c r="H35" s="18">
        <v>139</v>
      </c>
      <c r="I35" s="21">
        <v>8341340</v>
      </c>
      <c r="J35" s="21">
        <v>9120590</v>
      </c>
    </row>
    <row r="36" spans="1:10" ht="13.5">
      <c r="A36" s="15"/>
      <c r="B36" s="178" t="s">
        <v>178</v>
      </c>
      <c r="C36" s="179"/>
      <c r="D36" s="179"/>
      <c r="E36" s="179"/>
      <c r="F36" s="179"/>
      <c r="G36" s="179"/>
      <c r="H36" s="18">
        <v>140</v>
      </c>
      <c r="I36" s="21">
        <v>436545</v>
      </c>
      <c r="J36" s="21">
        <v>522247</v>
      </c>
    </row>
    <row r="37" spans="1:10" ht="13.5">
      <c r="A37" s="15"/>
      <c r="B37" s="178" t="s">
        <v>48</v>
      </c>
      <c r="C37" s="179"/>
      <c r="D37" s="179"/>
      <c r="E37" s="179"/>
      <c r="F37" s="179"/>
      <c r="G37" s="179"/>
      <c r="H37" s="18">
        <v>141</v>
      </c>
      <c r="I37" s="21">
        <v>289121</v>
      </c>
      <c r="J37" s="21">
        <v>336732</v>
      </c>
    </row>
    <row r="38" spans="1:10" ht="13.5">
      <c r="A38" s="15"/>
      <c r="B38" s="178" t="s">
        <v>157</v>
      </c>
      <c r="C38" s="179"/>
      <c r="D38" s="179"/>
      <c r="E38" s="179"/>
      <c r="F38" s="179"/>
      <c r="G38" s="179"/>
      <c r="H38" s="18">
        <v>142</v>
      </c>
      <c r="I38" s="21"/>
      <c r="J38" s="21"/>
    </row>
    <row r="39" spans="1:10" ht="13.5">
      <c r="A39" s="15"/>
      <c r="B39" s="178" t="s">
        <v>158</v>
      </c>
      <c r="C39" s="179"/>
      <c r="D39" s="179"/>
      <c r="E39" s="179"/>
      <c r="F39" s="179"/>
      <c r="G39" s="179"/>
      <c r="H39" s="18">
        <v>143</v>
      </c>
      <c r="I39" s="21"/>
      <c r="J39" s="21"/>
    </row>
    <row r="40" spans="1:10" ht="13.5">
      <c r="A40" s="15"/>
      <c r="B40" s="178" t="s">
        <v>179</v>
      </c>
      <c r="C40" s="179"/>
      <c r="D40" s="179"/>
      <c r="E40" s="179"/>
      <c r="F40" s="179"/>
      <c r="G40" s="179"/>
      <c r="H40" s="18">
        <v>144</v>
      </c>
      <c r="I40" s="21"/>
      <c r="J40" s="21"/>
    </row>
    <row r="41" spans="1:10" ht="13.5">
      <c r="A41" s="15"/>
      <c r="B41" s="178" t="s">
        <v>180</v>
      </c>
      <c r="C41" s="179"/>
      <c r="D41" s="179"/>
      <c r="E41" s="179"/>
      <c r="F41" s="179"/>
      <c r="G41" s="179"/>
      <c r="H41" s="18">
        <v>145</v>
      </c>
      <c r="I41" s="21"/>
      <c r="J41" s="21"/>
    </row>
    <row r="42" spans="1:10" ht="13.5">
      <c r="A42" s="15"/>
      <c r="B42" s="178" t="s">
        <v>296</v>
      </c>
      <c r="C42" s="179"/>
      <c r="D42" s="179"/>
      <c r="E42" s="179"/>
      <c r="F42" s="179"/>
      <c r="G42" s="179"/>
      <c r="H42" s="18">
        <v>146</v>
      </c>
      <c r="I42" s="19">
        <f>I7+I27+I38+I40</f>
        <v>168788701</v>
      </c>
      <c r="J42" s="19">
        <f>J7+J27+J38+J40</f>
        <v>160520540</v>
      </c>
    </row>
    <row r="43" spans="1:10" ht="13.5">
      <c r="A43" s="15"/>
      <c r="B43" s="178" t="s">
        <v>297</v>
      </c>
      <c r="C43" s="179"/>
      <c r="D43" s="179"/>
      <c r="E43" s="179"/>
      <c r="F43" s="179"/>
      <c r="G43" s="179"/>
      <c r="H43" s="18">
        <v>147</v>
      </c>
      <c r="I43" s="19">
        <f>I10+I33+I39+I41</f>
        <v>186742184</v>
      </c>
      <c r="J43" s="19">
        <f>J10+J33+J39+J41</f>
        <v>176447510</v>
      </c>
    </row>
    <row r="44" spans="1:10" ht="13.5">
      <c r="A44" s="15"/>
      <c r="B44" s="178" t="s">
        <v>298</v>
      </c>
      <c r="C44" s="179"/>
      <c r="D44" s="179"/>
      <c r="E44" s="179"/>
      <c r="F44" s="179"/>
      <c r="G44" s="179"/>
      <c r="H44" s="18">
        <v>148</v>
      </c>
      <c r="I44" s="19">
        <f>I42-I43</f>
        <v>-17953483</v>
      </c>
      <c r="J44" s="19">
        <f>J42-J43</f>
        <v>-15926970</v>
      </c>
    </row>
    <row r="45" spans="1:10" ht="13.5">
      <c r="A45" s="15"/>
      <c r="B45" s="181" t="s">
        <v>173</v>
      </c>
      <c r="C45" s="182"/>
      <c r="D45" s="182"/>
      <c r="E45" s="182"/>
      <c r="F45" s="182"/>
      <c r="G45" s="182"/>
      <c r="H45" s="18">
        <v>149</v>
      </c>
      <c r="I45" s="20">
        <f>IF(I42&gt;I43,I42-I43,0)</f>
        <v>0</v>
      </c>
      <c r="J45" s="20">
        <f>IF(J42&gt;J43,J42-J43,0)</f>
        <v>0</v>
      </c>
    </row>
    <row r="46" spans="1:10" ht="13.5">
      <c r="A46" s="15"/>
      <c r="B46" s="181" t="s">
        <v>174</v>
      </c>
      <c r="C46" s="182"/>
      <c r="D46" s="182"/>
      <c r="E46" s="182"/>
      <c r="F46" s="182"/>
      <c r="G46" s="182"/>
      <c r="H46" s="18">
        <v>150</v>
      </c>
      <c r="I46" s="20"/>
      <c r="J46" s="20"/>
    </row>
    <row r="47" spans="1:10" ht="13.5">
      <c r="A47" s="15"/>
      <c r="B47" s="178" t="s">
        <v>172</v>
      </c>
      <c r="C47" s="179"/>
      <c r="D47" s="179"/>
      <c r="E47" s="179"/>
      <c r="F47" s="179"/>
      <c r="G47" s="179"/>
      <c r="H47" s="18">
        <v>151</v>
      </c>
      <c r="I47" s="22">
        <v>0</v>
      </c>
      <c r="J47" s="22">
        <v>0</v>
      </c>
    </row>
    <row r="48" spans="1:10" ht="13.5">
      <c r="A48" s="15"/>
      <c r="B48" s="178" t="s">
        <v>299</v>
      </c>
      <c r="C48" s="179"/>
      <c r="D48" s="179"/>
      <c r="E48" s="179"/>
      <c r="F48" s="179"/>
      <c r="G48" s="179"/>
      <c r="H48" s="18">
        <v>152</v>
      </c>
      <c r="I48" s="19">
        <f>I44-I47</f>
        <v>-17953483</v>
      </c>
      <c r="J48" s="19">
        <f>J44-J47</f>
        <v>-15926970</v>
      </c>
    </row>
    <row r="49" spans="1:10" ht="13.5">
      <c r="A49" s="15"/>
      <c r="B49" s="181" t="s">
        <v>155</v>
      </c>
      <c r="C49" s="182"/>
      <c r="D49" s="182"/>
      <c r="E49" s="182"/>
      <c r="F49" s="182"/>
      <c r="G49" s="182"/>
      <c r="H49" s="18">
        <v>153</v>
      </c>
      <c r="I49" s="20">
        <f>IF(I48&gt;0,I48,0)</f>
        <v>0</v>
      </c>
      <c r="J49" s="20">
        <f>IF(J48&gt;0,J48,0)</f>
        <v>0</v>
      </c>
    </row>
    <row r="50" spans="1:10" ht="13.5">
      <c r="A50" s="15"/>
      <c r="B50" s="208" t="s">
        <v>175</v>
      </c>
      <c r="C50" s="209"/>
      <c r="D50" s="209"/>
      <c r="E50" s="209"/>
      <c r="F50" s="209"/>
      <c r="G50" s="209"/>
      <c r="H50" s="23">
        <v>154</v>
      </c>
      <c r="I50" s="81"/>
      <c r="J50" s="81"/>
    </row>
    <row r="51" spans="1:10" ht="13.5">
      <c r="A51" s="15"/>
      <c r="B51" s="162" t="s">
        <v>94</v>
      </c>
      <c r="C51" s="163"/>
      <c r="D51" s="163"/>
      <c r="E51" s="163"/>
      <c r="F51" s="163"/>
      <c r="G51" s="163"/>
      <c r="H51" s="206"/>
      <c r="I51" s="206"/>
      <c r="J51" s="207"/>
    </row>
    <row r="52" spans="1:10" ht="13.5">
      <c r="A52" s="15"/>
      <c r="B52" s="166" t="s">
        <v>150</v>
      </c>
      <c r="C52" s="167"/>
      <c r="D52" s="167"/>
      <c r="E52" s="167"/>
      <c r="F52" s="167"/>
      <c r="G52" s="167"/>
      <c r="H52" s="168"/>
      <c r="I52" s="168"/>
      <c r="J52" s="169"/>
    </row>
    <row r="53" spans="1:10" ht="13.5">
      <c r="A53" s="15"/>
      <c r="B53" s="202" t="s">
        <v>188</v>
      </c>
      <c r="C53" s="203"/>
      <c r="D53" s="203"/>
      <c r="E53" s="203"/>
      <c r="F53" s="203"/>
      <c r="G53" s="203"/>
      <c r="H53" s="18">
        <v>155</v>
      </c>
      <c r="I53" s="21"/>
      <c r="J53" s="21"/>
    </row>
    <row r="54" spans="1:10" ht="13.5">
      <c r="A54" s="15"/>
      <c r="B54" s="202" t="s">
        <v>189</v>
      </c>
      <c r="C54" s="203"/>
      <c r="D54" s="203"/>
      <c r="E54" s="203"/>
      <c r="F54" s="203"/>
      <c r="G54" s="203"/>
      <c r="H54" s="18">
        <v>156</v>
      </c>
      <c r="I54" s="27"/>
      <c r="J54" s="27"/>
    </row>
    <row r="55" spans="1:10" ht="13.5">
      <c r="A55" s="15"/>
      <c r="B55" s="162" t="s">
        <v>153</v>
      </c>
      <c r="C55" s="163"/>
      <c r="D55" s="163"/>
      <c r="E55" s="163"/>
      <c r="F55" s="163"/>
      <c r="G55" s="163"/>
      <c r="H55" s="206"/>
      <c r="I55" s="206"/>
      <c r="J55" s="207"/>
    </row>
    <row r="56" spans="1:10" ht="13.5">
      <c r="A56" s="15"/>
      <c r="B56" s="166" t="s">
        <v>163</v>
      </c>
      <c r="C56" s="167"/>
      <c r="D56" s="167"/>
      <c r="E56" s="167"/>
      <c r="F56" s="167"/>
      <c r="G56" s="167"/>
      <c r="H56" s="82">
        <v>157</v>
      </c>
      <c r="I56" s="83">
        <f>I48</f>
        <v>-17953483</v>
      </c>
      <c r="J56" s="83">
        <f>J48</f>
        <v>-15926970</v>
      </c>
    </row>
    <row r="57" spans="1:10" ht="13.5">
      <c r="A57" s="15"/>
      <c r="B57" s="178" t="s">
        <v>300</v>
      </c>
      <c r="C57" s="179"/>
      <c r="D57" s="179"/>
      <c r="E57" s="179"/>
      <c r="F57" s="179"/>
      <c r="G57" s="179"/>
      <c r="H57" s="18">
        <v>158</v>
      </c>
      <c r="I57" s="20">
        <f>SUM(I58:I64)</f>
        <v>3053966</v>
      </c>
      <c r="J57" s="20">
        <f>SUM(J58:J64)</f>
        <v>3069581</v>
      </c>
    </row>
    <row r="58" spans="1:10" ht="15" customHeight="1">
      <c r="A58" s="15"/>
      <c r="B58" s="178" t="s">
        <v>182</v>
      </c>
      <c r="C58" s="179"/>
      <c r="D58" s="179"/>
      <c r="E58" s="179"/>
      <c r="F58" s="179"/>
      <c r="G58" s="179"/>
      <c r="H58" s="18">
        <v>159</v>
      </c>
      <c r="I58" s="21"/>
      <c r="J58" s="21"/>
    </row>
    <row r="59" spans="1:10" ht="26.25" customHeight="1">
      <c r="A59" s="15"/>
      <c r="B59" s="178" t="s">
        <v>183</v>
      </c>
      <c r="C59" s="179"/>
      <c r="D59" s="179"/>
      <c r="E59" s="179"/>
      <c r="F59" s="179"/>
      <c r="G59" s="179"/>
      <c r="H59" s="18">
        <v>160</v>
      </c>
      <c r="I59" s="21">
        <v>2831194</v>
      </c>
      <c r="J59" s="101">
        <v>2820928</v>
      </c>
    </row>
    <row r="60" spans="1:10" ht="27" customHeight="1">
      <c r="A60" s="15"/>
      <c r="B60" s="178" t="s">
        <v>29</v>
      </c>
      <c r="C60" s="179"/>
      <c r="D60" s="179"/>
      <c r="E60" s="179"/>
      <c r="F60" s="179"/>
      <c r="G60" s="179"/>
      <c r="H60" s="18">
        <v>161</v>
      </c>
      <c r="I60" s="21"/>
      <c r="J60" s="101"/>
    </row>
    <row r="61" spans="1:10" ht="21" customHeight="1">
      <c r="A61" s="15"/>
      <c r="B61" s="178" t="s">
        <v>184</v>
      </c>
      <c r="C61" s="179"/>
      <c r="D61" s="179"/>
      <c r="E61" s="179"/>
      <c r="F61" s="179"/>
      <c r="G61" s="179"/>
      <c r="H61" s="18">
        <v>162</v>
      </c>
      <c r="I61" s="21">
        <v>222772</v>
      </c>
      <c r="J61" s="101">
        <v>248653</v>
      </c>
    </row>
    <row r="62" spans="1:10" ht="13.5">
      <c r="A62" s="15"/>
      <c r="B62" s="178" t="s">
        <v>185</v>
      </c>
      <c r="C62" s="179"/>
      <c r="D62" s="179"/>
      <c r="E62" s="179"/>
      <c r="F62" s="179"/>
      <c r="G62" s="179"/>
      <c r="H62" s="18">
        <v>163</v>
      </c>
      <c r="I62" s="21"/>
      <c r="J62" s="21"/>
    </row>
    <row r="63" spans="1:10" ht="13.5">
      <c r="A63" s="15"/>
      <c r="B63" s="178" t="s">
        <v>186</v>
      </c>
      <c r="C63" s="179"/>
      <c r="D63" s="179"/>
      <c r="E63" s="179"/>
      <c r="F63" s="179"/>
      <c r="G63" s="179"/>
      <c r="H63" s="18">
        <v>164</v>
      </c>
      <c r="I63" s="21"/>
      <c r="J63" s="21"/>
    </row>
    <row r="64" spans="1:10" ht="13.5">
      <c r="A64" s="15"/>
      <c r="B64" s="178" t="s">
        <v>187</v>
      </c>
      <c r="C64" s="179"/>
      <c r="D64" s="179"/>
      <c r="E64" s="179"/>
      <c r="F64" s="179"/>
      <c r="G64" s="179"/>
      <c r="H64" s="18">
        <v>165</v>
      </c>
      <c r="I64" s="21"/>
      <c r="J64" s="21"/>
    </row>
    <row r="65" spans="1:10" ht="13.5">
      <c r="A65" s="15"/>
      <c r="B65" s="178" t="s">
        <v>176</v>
      </c>
      <c r="C65" s="179"/>
      <c r="D65" s="179"/>
      <c r="E65" s="179"/>
      <c r="F65" s="179"/>
      <c r="G65" s="179"/>
      <c r="H65" s="18">
        <v>166</v>
      </c>
      <c r="I65" s="21"/>
      <c r="J65" s="21"/>
    </row>
    <row r="66" spans="1:10" ht="13.5">
      <c r="A66" s="15"/>
      <c r="B66" s="178" t="s">
        <v>301</v>
      </c>
      <c r="C66" s="179"/>
      <c r="D66" s="179"/>
      <c r="E66" s="179"/>
      <c r="F66" s="179"/>
      <c r="G66" s="179"/>
      <c r="H66" s="18">
        <v>167</v>
      </c>
      <c r="I66" s="20">
        <f>I57-I65</f>
        <v>3053966</v>
      </c>
      <c r="J66" s="20">
        <f>J57-J65</f>
        <v>3069581</v>
      </c>
    </row>
    <row r="67" spans="1:10" ht="13.5">
      <c r="A67" s="15"/>
      <c r="B67" s="178" t="s">
        <v>156</v>
      </c>
      <c r="C67" s="179"/>
      <c r="D67" s="179"/>
      <c r="E67" s="179"/>
      <c r="F67" s="179"/>
      <c r="G67" s="179"/>
      <c r="H67" s="18">
        <v>168</v>
      </c>
      <c r="I67" s="84">
        <f>I56+I66</f>
        <v>-14899517</v>
      </c>
      <c r="J67" s="84">
        <f>J56+J66</f>
        <v>-12857389</v>
      </c>
    </row>
    <row r="68" spans="1:10" ht="30" customHeight="1">
      <c r="A68" s="15"/>
      <c r="B68" s="162" t="s">
        <v>152</v>
      </c>
      <c r="C68" s="163"/>
      <c r="D68" s="163"/>
      <c r="E68" s="163"/>
      <c r="F68" s="163"/>
      <c r="G68" s="163"/>
      <c r="H68" s="206"/>
      <c r="I68" s="206"/>
      <c r="J68" s="207"/>
    </row>
    <row r="69" spans="1:10" ht="13.5">
      <c r="A69" s="15"/>
      <c r="B69" s="166" t="s">
        <v>151</v>
      </c>
      <c r="C69" s="167"/>
      <c r="D69" s="167"/>
      <c r="E69" s="167"/>
      <c r="F69" s="167"/>
      <c r="G69" s="167"/>
      <c r="H69" s="168"/>
      <c r="I69" s="168"/>
      <c r="J69" s="169"/>
    </row>
    <row r="70" spans="1:10" ht="13.5">
      <c r="A70" s="15"/>
      <c r="B70" s="202" t="s">
        <v>188</v>
      </c>
      <c r="C70" s="203"/>
      <c r="D70" s="203"/>
      <c r="E70" s="203"/>
      <c r="F70" s="203"/>
      <c r="G70" s="203"/>
      <c r="H70" s="18">
        <v>169</v>
      </c>
      <c r="I70" s="21"/>
      <c r="J70" s="21"/>
    </row>
    <row r="71" spans="1:10" ht="13.5">
      <c r="A71" s="15"/>
      <c r="B71" s="204" t="s">
        <v>189</v>
      </c>
      <c r="C71" s="205"/>
      <c r="D71" s="205"/>
      <c r="E71" s="205"/>
      <c r="F71" s="205"/>
      <c r="G71" s="205"/>
      <c r="H71" s="23">
        <v>170</v>
      </c>
      <c r="I71" s="27"/>
      <c r="J71" s="27"/>
    </row>
  </sheetData>
  <sheetProtection/>
  <mergeCells count="71">
    <mergeCell ref="B7:G7"/>
    <mergeCell ref="B8:G8"/>
    <mergeCell ref="B1:I1"/>
    <mergeCell ref="J1:J2"/>
    <mergeCell ref="B2:I2"/>
    <mergeCell ref="B4:J4"/>
    <mergeCell ref="B5:G5"/>
    <mergeCell ref="B6:G6"/>
    <mergeCell ref="B21:G21"/>
    <mergeCell ref="B22:G22"/>
    <mergeCell ref="B9:G9"/>
    <mergeCell ref="B10:G10"/>
    <mergeCell ref="B11:G11"/>
    <mergeCell ref="B12:G12"/>
    <mergeCell ref="B15:G15"/>
    <mergeCell ref="B16:G16"/>
    <mergeCell ref="B13:G13"/>
    <mergeCell ref="B14:G14"/>
    <mergeCell ref="B17:G17"/>
    <mergeCell ref="B18:G18"/>
    <mergeCell ref="B19:G19"/>
    <mergeCell ref="B20:G20"/>
    <mergeCell ref="B33:G33"/>
    <mergeCell ref="B34:G34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5:G35"/>
    <mergeCell ref="B36:G36"/>
    <mergeCell ref="B37:G37"/>
    <mergeCell ref="B38:G38"/>
    <mergeCell ref="B41:G41"/>
    <mergeCell ref="B42:G42"/>
    <mergeCell ref="B39:G39"/>
    <mergeCell ref="B40:G40"/>
    <mergeCell ref="B43:G43"/>
    <mergeCell ref="B44:G44"/>
    <mergeCell ref="B47:G47"/>
    <mergeCell ref="B48:G48"/>
    <mergeCell ref="B45:G45"/>
    <mergeCell ref="B46:G46"/>
    <mergeCell ref="B63:G63"/>
    <mergeCell ref="B64:G64"/>
    <mergeCell ref="B49:G49"/>
    <mergeCell ref="B50:G50"/>
    <mergeCell ref="B51:J51"/>
    <mergeCell ref="B52:J52"/>
    <mergeCell ref="B53:G53"/>
    <mergeCell ref="B54:G54"/>
    <mergeCell ref="B59:G59"/>
    <mergeCell ref="B60:G60"/>
    <mergeCell ref="B61:G61"/>
    <mergeCell ref="B62:G62"/>
    <mergeCell ref="B55:J55"/>
    <mergeCell ref="B56:G56"/>
    <mergeCell ref="B57:G57"/>
    <mergeCell ref="B58:G58"/>
    <mergeCell ref="B69:J69"/>
    <mergeCell ref="B70:G70"/>
    <mergeCell ref="B71:G71"/>
    <mergeCell ref="B65:G65"/>
    <mergeCell ref="B66:G66"/>
    <mergeCell ref="B67:G67"/>
    <mergeCell ref="B68:J68"/>
  </mergeCells>
  <dataValidations count="3">
    <dataValidation type="whole" operator="notEqual" allowBlank="1" showInputMessage="1" showErrorMessage="1" errorTitle="Pogrešan unos" error="Mogu se unijeti samo cjelobrojne vrijednosti." sqref="I47:J47 I70:J71 I53:J54 I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I11: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7:J10 I48:J50 I12:J46">
      <formula1>0</formula1>
    </dataValidation>
  </dataValidations>
  <printOptions/>
  <pageMargins left="0.39" right="0.75" top="0.29" bottom="0.46" header="0.2" footer="0.25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110" zoomScaleSheetLayoutView="110" zoomScalePageLayoutView="0" workbookViewId="0" topLeftCell="A1">
      <selection activeCell="M14" sqref="M14"/>
    </sheetView>
  </sheetViews>
  <sheetFormatPr defaultColWidth="9.7109375" defaultRowHeight="12.75"/>
  <cols>
    <col min="1" max="8" width="9.7109375" style="0" customWidth="1"/>
    <col min="9" max="9" width="12.00390625" style="0" bestFit="1" customWidth="1"/>
    <col min="10" max="10" width="11.28125" style="0" bestFit="1" customWidth="1"/>
  </cols>
  <sheetData>
    <row r="1" spans="1:10" ht="18">
      <c r="A1" s="216" t="s">
        <v>130</v>
      </c>
      <c r="B1" s="217"/>
      <c r="C1" s="217"/>
      <c r="D1" s="217"/>
      <c r="E1" s="217"/>
      <c r="F1" s="217"/>
      <c r="G1" s="217"/>
      <c r="H1" s="217"/>
      <c r="I1" s="218"/>
      <c r="J1" s="219"/>
    </row>
    <row r="2" spans="1:10" ht="12.75">
      <c r="A2" s="221" t="s">
        <v>305</v>
      </c>
      <c r="B2" s="222"/>
      <c r="C2" s="222"/>
      <c r="D2" s="222"/>
      <c r="E2" s="222"/>
      <c r="F2" s="222"/>
      <c r="G2" s="222"/>
      <c r="H2" s="222"/>
      <c r="I2" s="223"/>
      <c r="J2" s="220"/>
    </row>
    <row r="3" spans="1:10" ht="12.75">
      <c r="A3" s="8"/>
      <c r="B3" s="9"/>
      <c r="C3" s="9"/>
      <c r="D3" s="9"/>
      <c r="E3" s="9"/>
      <c r="F3" s="9"/>
      <c r="G3" s="9"/>
      <c r="H3" s="9"/>
      <c r="I3" s="10"/>
      <c r="J3" s="11"/>
    </row>
    <row r="4" spans="1:10" ht="12.75" customHeight="1">
      <c r="A4" s="196" t="s">
        <v>255</v>
      </c>
      <c r="B4" s="197"/>
      <c r="C4" s="197"/>
      <c r="D4" s="197"/>
      <c r="E4" s="197"/>
      <c r="F4" s="197"/>
      <c r="G4" s="197"/>
      <c r="H4" s="197"/>
      <c r="I4" s="197"/>
      <c r="J4" s="198"/>
    </row>
    <row r="5" spans="1:10" ht="26.25" thickBot="1">
      <c r="A5" s="243" t="s">
        <v>40</v>
      </c>
      <c r="B5" s="243"/>
      <c r="C5" s="243"/>
      <c r="D5" s="243"/>
      <c r="E5" s="243"/>
      <c r="F5" s="243"/>
      <c r="G5" s="243"/>
      <c r="H5" s="244" t="s">
        <v>275</v>
      </c>
      <c r="I5" s="244" t="s">
        <v>118</v>
      </c>
      <c r="J5" s="244" t="s">
        <v>119</v>
      </c>
    </row>
    <row r="6" spans="1:10" ht="12.75">
      <c r="A6" s="245">
        <v>1</v>
      </c>
      <c r="B6" s="245"/>
      <c r="C6" s="245"/>
      <c r="D6" s="245"/>
      <c r="E6" s="245"/>
      <c r="F6" s="245"/>
      <c r="G6" s="245"/>
      <c r="H6" s="246">
        <v>2</v>
      </c>
      <c r="I6" s="247" t="s">
        <v>231</v>
      </c>
      <c r="J6" s="247" t="s">
        <v>232</v>
      </c>
    </row>
    <row r="7" spans="1:10" ht="12.75">
      <c r="A7" s="212" t="s">
        <v>124</v>
      </c>
      <c r="B7" s="213"/>
      <c r="C7" s="213"/>
      <c r="D7" s="213"/>
      <c r="E7" s="213"/>
      <c r="F7" s="213"/>
      <c r="G7" s="213"/>
      <c r="H7" s="214"/>
      <c r="I7" s="214"/>
      <c r="J7" s="215"/>
    </row>
    <row r="8" spans="1:10" ht="12.75">
      <c r="A8" s="170" t="s">
        <v>24</v>
      </c>
      <c r="B8" s="171"/>
      <c r="C8" s="171"/>
      <c r="D8" s="171"/>
      <c r="E8" s="171"/>
      <c r="F8" s="171"/>
      <c r="G8" s="171"/>
      <c r="H8" s="18">
        <v>1</v>
      </c>
      <c r="I8" s="21">
        <v>-17953483</v>
      </c>
      <c r="J8" s="21">
        <v>-15926970</v>
      </c>
    </row>
    <row r="9" spans="1:10" ht="12.75">
      <c r="A9" s="170" t="s">
        <v>25</v>
      </c>
      <c r="B9" s="171"/>
      <c r="C9" s="171"/>
      <c r="D9" s="171"/>
      <c r="E9" s="171"/>
      <c r="F9" s="171"/>
      <c r="G9" s="171"/>
      <c r="H9" s="18">
        <v>2</v>
      </c>
      <c r="I9" s="21">
        <v>8345147</v>
      </c>
      <c r="J9" s="21">
        <v>8058540</v>
      </c>
    </row>
    <row r="10" spans="1:10" ht="12.75">
      <c r="A10" s="170" t="s">
        <v>26</v>
      </c>
      <c r="B10" s="171"/>
      <c r="C10" s="171"/>
      <c r="D10" s="171"/>
      <c r="E10" s="171"/>
      <c r="F10" s="171"/>
      <c r="G10" s="171"/>
      <c r="H10" s="18">
        <v>3</v>
      </c>
      <c r="I10" s="21">
        <v>14174554</v>
      </c>
      <c r="J10" s="21">
        <v>5103952</v>
      </c>
    </row>
    <row r="11" spans="1:10" ht="12.75">
      <c r="A11" s="170" t="s">
        <v>27</v>
      </c>
      <c r="B11" s="171"/>
      <c r="C11" s="171"/>
      <c r="D11" s="171"/>
      <c r="E11" s="171"/>
      <c r="F11" s="171"/>
      <c r="G11" s="171"/>
      <c r="H11" s="18">
        <v>4</v>
      </c>
      <c r="I11" s="21"/>
      <c r="J11" s="21">
        <v>6521742</v>
      </c>
    </row>
    <row r="12" spans="1:10" ht="12.75">
      <c r="A12" s="170" t="s">
        <v>28</v>
      </c>
      <c r="B12" s="171"/>
      <c r="C12" s="171"/>
      <c r="D12" s="171"/>
      <c r="E12" s="171"/>
      <c r="F12" s="171"/>
      <c r="G12" s="171"/>
      <c r="H12" s="18">
        <v>5</v>
      </c>
      <c r="I12" s="21"/>
      <c r="J12" s="21">
        <v>619149</v>
      </c>
    </row>
    <row r="13" spans="1:10" ht="12.75">
      <c r="A13" s="170" t="s">
        <v>32</v>
      </c>
      <c r="B13" s="171"/>
      <c r="C13" s="171"/>
      <c r="D13" s="171"/>
      <c r="E13" s="171"/>
      <c r="F13" s="171"/>
      <c r="G13" s="171"/>
      <c r="H13" s="18">
        <v>6</v>
      </c>
      <c r="I13" s="21">
        <v>1952276</v>
      </c>
      <c r="J13" s="21"/>
    </row>
    <row r="14" spans="1:10" ht="12.75">
      <c r="A14" s="178" t="s">
        <v>125</v>
      </c>
      <c r="B14" s="179"/>
      <c r="C14" s="179"/>
      <c r="D14" s="179"/>
      <c r="E14" s="179"/>
      <c r="F14" s="179"/>
      <c r="G14" s="179"/>
      <c r="H14" s="18">
        <v>7</v>
      </c>
      <c r="I14" s="19">
        <f>SUM(I8:I13)</f>
        <v>6518494</v>
      </c>
      <c r="J14" s="19">
        <f>SUM(J8:J13)</f>
        <v>4376413</v>
      </c>
    </row>
    <row r="15" spans="1:10" ht="12.75">
      <c r="A15" s="170" t="s">
        <v>33</v>
      </c>
      <c r="B15" s="171"/>
      <c r="C15" s="171"/>
      <c r="D15" s="171"/>
      <c r="E15" s="171"/>
      <c r="F15" s="171"/>
      <c r="G15" s="171"/>
      <c r="H15" s="18">
        <v>8</v>
      </c>
      <c r="I15" s="21"/>
      <c r="J15" s="21"/>
    </row>
    <row r="16" spans="1:10" ht="12.75">
      <c r="A16" s="170" t="s">
        <v>34</v>
      </c>
      <c r="B16" s="171"/>
      <c r="C16" s="171"/>
      <c r="D16" s="171"/>
      <c r="E16" s="171"/>
      <c r="F16" s="171"/>
      <c r="G16" s="171"/>
      <c r="H16" s="18">
        <v>9</v>
      </c>
      <c r="I16" s="21">
        <v>3202813</v>
      </c>
      <c r="J16" s="21"/>
    </row>
    <row r="17" spans="1:10" ht="12.75">
      <c r="A17" s="170" t="s">
        <v>35</v>
      </c>
      <c r="B17" s="171"/>
      <c r="C17" s="171"/>
      <c r="D17" s="171"/>
      <c r="E17" s="171"/>
      <c r="F17" s="171"/>
      <c r="G17" s="171"/>
      <c r="H17" s="18">
        <v>10</v>
      </c>
      <c r="I17" s="21">
        <v>78813</v>
      </c>
      <c r="J17" s="21"/>
    </row>
    <row r="18" spans="1:10" ht="12.75">
      <c r="A18" s="170" t="s">
        <v>36</v>
      </c>
      <c r="B18" s="171"/>
      <c r="C18" s="171"/>
      <c r="D18" s="171"/>
      <c r="E18" s="171"/>
      <c r="F18" s="171"/>
      <c r="G18" s="171"/>
      <c r="H18" s="18">
        <v>11</v>
      </c>
      <c r="I18" s="21">
        <v>5932180</v>
      </c>
      <c r="J18" s="21">
        <v>7815693</v>
      </c>
    </row>
    <row r="19" spans="1:10" ht="12.75">
      <c r="A19" s="178" t="s">
        <v>126</v>
      </c>
      <c r="B19" s="179"/>
      <c r="C19" s="179"/>
      <c r="D19" s="179"/>
      <c r="E19" s="179"/>
      <c r="F19" s="179"/>
      <c r="G19" s="179"/>
      <c r="H19" s="18">
        <v>12</v>
      </c>
      <c r="I19" s="19">
        <f>SUM(I15:I18)</f>
        <v>9213806</v>
      </c>
      <c r="J19" s="19">
        <f>SUM(J15:J18)</f>
        <v>7815693</v>
      </c>
    </row>
    <row r="20" spans="1:10" ht="26.25" customHeight="1">
      <c r="A20" s="178" t="s">
        <v>20</v>
      </c>
      <c r="B20" s="179"/>
      <c r="C20" s="179"/>
      <c r="D20" s="179"/>
      <c r="E20" s="179"/>
      <c r="F20" s="179"/>
      <c r="G20" s="179"/>
      <c r="H20" s="18">
        <v>13</v>
      </c>
      <c r="I20" s="19">
        <f>IF(I14&gt;I19,I14-I19,0)</f>
        <v>0</v>
      </c>
      <c r="J20" s="19">
        <f>IF(J14&gt;J19,J14-J19,0)</f>
        <v>0</v>
      </c>
    </row>
    <row r="21" spans="1:10" ht="25.5" customHeight="1">
      <c r="A21" s="178" t="s">
        <v>21</v>
      </c>
      <c r="B21" s="179"/>
      <c r="C21" s="179"/>
      <c r="D21" s="179"/>
      <c r="E21" s="179"/>
      <c r="F21" s="179"/>
      <c r="G21" s="179"/>
      <c r="H21" s="18">
        <v>14</v>
      </c>
      <c r="I21" s="19">
        <f>IF(I19&gt;I14,I19-I14,0)</f>
        <v>2695312</v>
      </c>
      <c r="J21" s="19">
        <f>IF(J19&gt;J14,J19-J14,0)</f>
        <v>3439280</v>
      </c>
    </row>
    <row r="22" spans="1:10" ht="12.75">
      <c r="A22" s="212" t="s">
        <v>127</v>
      </c>
      <c r="B22" s="213"/>
      <c r="C22" s="213"/>
      <c r="D22" s="213"/>
      <c r="E22" s="213"/>
      <c r="F22" s="213"/>
      <c r="G22" s="213"/>
      <c r="H22" s="214"/>
      <c r="I22" s="214"/>
      <c r="J22" s="215"/>
    </row>
    <row r="23" spans="1:10" ht="12.75">
      <c r="A23" s="170" t="s">
        <v>141</v>
      </c>
      <c r="B23" s="171"/>
      <c r="C23" s="171"/>
      <c r="D23" s="171"/>
      <c r="E23" s="171"/>
      <c r="F23" s="171"/>
      <c r="G23" s="171"/>
      <c r="H23" s="18">
        <v>15</v>
      </c>
      <c r="I23" s="21">
        <v>432071</v>
      </c>
      <c r="J23" s="21">
        <v>360964</v>
      </c>
    </row>
    <row r="24" spans="1:10" ht="12.75">
      <c r="A24" s="170" t="s">
        <v>142</v>
      </c>
      <c r="B24" s="171"/>
      <c r="C24" s="171"/>
      <c r="D24" s="171"/>
      <c r="E24" s="171"/>
      <c r="F24" s="171"/>
      <c r="G24" s="171"/>
      <c r="H24" s="18">
        <v>16</v>
      </c>
      <c r="I24" s="21"/>
      <c r="J24" s="21"/>
    </row>
    <row r="25" spans="1:10" ht="12.75">
      <c r="A25" s="170" t="s">
        <v>143</v>
      </c>
      <c r="B25" s="171"/>
      <c r="C25" s="171"/>
      <c r="D25" s="171"/>
      <c r="E25" s="171"/>
      <c r="F25" s="171"/>
      <c r="G25" s="171"/>
      <c r="H25" s="18">
        <v>17</v>
      </c>
      <c r="I25" s="21"/>
      <c r="J25" s="21"/>
    </row>
    <row r="26" spans="1:10" ht="12.75">
      <c r="A26" s="170" t="s">
        <v>144</v>
      </c>
      <c r="B26" s="171"/>
      <c r="C26" s="171"/>
      <c r="D26" s="171"/>
      <c r="E26" s="171"/>
      <c r="F26" s="171"/>
      <c r="G26" s="171"/>
      <c r="H26" s="18">
        <v>18</v>
      </c>
      <c r="I26" s="21"/>
      <c r="J26" s="21"/>
    </row>
    <row r="27" spans="1:10" ht="12.75">
      <c r="A27" s="170" t="s">
        <v>145</v>
      </c>
      <c r="B27" s="171"/>
      <c r="C27" s="171"/>
      <c r="D27" s="171"/>
      <c r="E27" s="171"/>
      <c r="F27" s="171"/>
      <c r="G27" s="171"/>
      <c r="H27" s="18">
        <v>19</v>
      </c>
      <c r="I27" s="21">
        <v>43190</v>
      </c>
      <c r="J27" s="21">
        <v>1463782</v>
      </c>
    </row>
    <row r="28" spans="1:10" ht="12.75">
      <c r="A28" s="178" t="s">
        <v>131</v>
      </c>
      <c r="B28" s="179"/>
      <c r="C28" s="179"/>
      <c r="D28" s="179"/>
      <c r="E28" s="179"/>
      <c r="F28" s="179"/>
      <c r="G28" s="179"/>
      <c r="H28" s="18">
        <v>20</v>
      </c>
      <c r="I28" s="19">
        <f>SUM(I23:I27)</f>
        <v>475261</v>
      </c>
      <c r="J28" s="19">
        <f>SUM(J23:J27)</f>
        <v>1824746</v>
      </c>
    </row>
    <row r="29" spans="1:10" ht="12.75">
      <c r="A29" s="170" t="s">
        <v>95</v>
      </c>
      <c r="B29" s="171"/>
      <c r="C29" s="171"/>
      <c r="D29" s="171"/>
      <c r="E29" s="171"/>
      <c r="F29" s="171"/>
      <c r="G29" s="171"/>
      <c r="H29" s="18">
        <v>21</v>
      </c>
      <c r="I29" s="21">
        <v>2859791</v>
      </c>
      <c r="J29" s="21">
        <v>1121867</v>
      </c>
    </row>
    <row r="30" spans="1:10" ht="12.75">
      <c r="A30" s="170" t="s">
        <v>96</v>
      </c>
      <c r="B30" s="171"/>
      <c r="C30" s="171"/>
      <c r="D30" s="171"/>
      <c r="E30" s="171"/>
      <c r="F30" s="171"/>
      <c r="G30" s="171"/>
      <c r="H30" s="18">
        <v>22</v>
      </c>
      <c r="I30" s="21"/>
      <c r="J30" s="21"/>
    </row>
    <row r="31" spans="1:10" ht="12.75">
      <c r="A31" s="170" t="s">
        <v>8</v>
      </c>
      <c r="B31" s="171"/>
      <c r="C31" s="171"/>
      <c r="D31" s="171"/>
      <c r="E31" s="171"/>
      <c r="F31" s="171"/>
      <c r="G31" s="171"/>
      <c r="H31" s="18">
        <v>23</v>
      </c>
      <c r="I31" s="21">
        <v>26197</v>
      </c>
      <c r="J31" s="21"/>
    </row>
    <row r="32" spans="1:10" ht="12.75">
      <c r="A32" s="178" t="s">
        <v>2</v>
      </c>
      <c r="B32" s="179"/>
      <c r="C32" s="179"/>
      <c r="D32" s="179"/>
      <c r="E32" s="179"/>
      <c r="F32" s="179"/>
      <c r="G32" s="179"/>
      <c r="H32" s="18">
        <v>24</v>
      </c>
      <c r="I32" s="19">
        <f>SUM(I29:I31)</f>
        <v>2885988</v>
      </c>
      <c r="J32" s="19">
        <f>SUM(J29:J31)</f>
        <v>1121867</v>
      </c>
    </row>
    <row r="33" spans="1:10" ht="27" customHeight="1">
      <c r="A33" s="178" t="s">
        <v>22</v>
      </c>
      <c r="B33" s="179"/>
      <c r="C33" s="179"/>
      <c r="D33" s="179"/>
      <c r="E33" s="179"/>
      <c r="F33" s="179"/>
      <c r="G33" s="179"/>
      <c r="H33" s="18">
        <v>25</v>
      </c>
      <c r="I33" s="19">
        <f>IF(I28&gt;I32,I28-I32,0)</f>
        <v>0</v>
      </c>
      <c r="J33" s="19">
        <f>IF(J28&gt;J32,J28-J32,0)</f>
        <v>702879</v>
      </c>
    </row>
    <row r="34" spans="1:10" ht="27" customHeight="1">
      <c r="A34" s="178" t="s">
        <v>23</v>
      </c>
      <c r="B34" s="179"/>
      <c r="C34" s="179"/>
      <c r="D34" s="179"/>
      <c r="E34" s="179"/>
      <c r="F34" s="179"/>
      <c r="G34" s="179"/>
      <c r="H34" s="18">
        <v>26</v>
      </c>
      <c r="I34" s="19">
        <f>IF(I32&gt;I28,I32-I28,0)</f>
        <v>2410727</v>
      </c>
      <c r="J34" s="19">
        <f>IF(J32&gt;J28,J32-J28,0)</f>
        <v>0</v>
      </c>
    </row>
    <row r="35" spans="1:10" ht="12.75">
      <c r="A35" s="212" t="s">
        <v>128</v>
      </c>
      <c r="B35" s="213"/>
      <c r="C35" s="213"/>
      <c r="D35" s="213"/>
      <c r="E35" s="213"/>
      <c r="F35" s="213"/>
      <c r="G35" s="213"/>
      <c r="H35" s="214"/>
      <c r="I35" s="214"/>
      <c r="J35" s="215"/>
    </row>
    <row r="36" spans="1:10" ht="12.75">
      <c r="A36" s="170" t="s">
        <v>137</v>
      </c>
      <c r="B36" s="171"/>
      <c r="C36" s="171"/>
      <c r="D36" s="171"/>
      <c r="E36" s="171"/>
      <c r="F36" s="171"/>
      <c r="G36" s="171"/>
      <c r="H36" s="18">
        <v>27</v>
      </c>
      <c r="I36" s="21"/>
      <c r="J36" s="21"/>
    </row>
    <row r="37" spans="1:10" ht="12.75">
      <c r="A37" s="170" t="s">
        <v>13</v>
      </c>
      <c r="B37" s="171"/>
      <c r="C37" s="171"/>
      <c r="D37" s="171"/>
      <c r="E37" s="171"/>
      <c r="F37" s="171"/>
      <c r="G37" s="171"/>
      <c r="H37" s="18">
        <v>28</v>
      </c>
      <c r="I37" s="21">
        <v>41068363</v>
      </c>
      <c r="J37" s="21">
        <v>55663850</v>
      </c>
    </row>
    <row r="38" spans="1:10" ht="12.75">
      <c r="A38" s="170" t="s">
        <v>14</v>
      </c>
      <c r="B38" s="171"/>
      <c r="C38" s="171"/>
      <c r="D38" s="171"/>
      <c r="E38" s="171"/>
      <c r="F38" s="171"/>
      <c r="G38" s="171"/>
      <c r="H38" s="18">
        <v>29</v>
      </c>
      <c r="I38" s="21"/>
      <c r="J38" s="21"/>
    </row>
    <row r="39" spans="1:10" ht="12.75">
      <c r="A39" s="178" t="s">
        <v>49</v>
      </c>
      <c r="B39" s="179"/>
      <c r="C39" s="179"/>
      <c r="D39" s="179"/>
      <c r="E39" s="179"/>
      <c r="F39" s="179"/>
      <c r="G39" s="179"/>
      <c r="H39" s="18">
        <v>30</v>
      </c>
      <c r="I39" s="19">
        <f>SUM(I36:I38)</f>
        <v>41068363</v>
      </c>
      <c r="J39" s="19">
        <f>SUM(J36:J38)</f>
        <v>55663850</v>
      </c>
    </row>
    <row r="40" spans="1:10" ht="12.75">
      <c r="A40" s="170" t="s">
        <v>15</v>
      </c>
      <c r="B40" s="171"/>
      <c r="C40" s="171"/>
      <c r="D40" s="171"/>
      <c r="E40" s="171"/>
      <c r="F40" s="171"/>
      <c r="G40" s="171"/>
      <c r="H40" s="18">
        <v>31</v>
      </c>
      <c r="I40" s="21">
        <v>35833050</v>
      </c>
      <c r="J40" s="21">
        <v>52600977</v>
      </c>
    </row>
    <row r="41" spans="1:10" ht="12.75">
      <c r="A41" s="170" t="s">
        <v>16</v>
      </c>
      <c r="B41" s="171"/>
      <c r="C41" s="171"/>
      <c r="D41" s="171"/>
      <c r="E41" s="171"/>
      <c r="F41" s="171"/>
      <c r="G41" s="171"/>
      <c r="H41" s="18">
        <v>32</v>
      </c>
      <c r="I41" s="21"/>
      <c r="J41" s="21"/>
    </row>
    <row r="42" spans="1:10" ht="12.75">
      <c r="A42" s="170" t="s">
        <v>17</v>
      </c>
      <c r="B42" s="171"/>
      <c r="C42" s="171"/>
      <c r="D42" s="171"/>
      <c r="E42" s="171"/>
      <c r="F42" s="171"/>
      <c r="G42" s="171"/>
      <c r="H42" s="18">
        <v>33</v>
      </c>
      <c r="I42" s="21"/>
      <c r="J42" s="21"/>
    </row>
    <row r="43" spans="1:10" ht="12.75">
      <c r="A43" s="170" t="s">
        <v>18</v>
      </c>
      <c r="B43" s="171"/>
      <c r="C43" s="171"/>
      <c r="D43" s="171"/>
      <c r="E43" s="171"/>
      <c r="F43" s="171"/>
      <c r="G43" s="171"/>
      <c r="H43" s="18">
        <v>34</v>
      </c>
      <c r="I43" s="21"/>
      <c r="J43" s="21"/>
    </row>
    <row r="44" spans="1:10" ht="12.75">
      <c r="A44" s="170" t="s">
        <v>19</v>
      </c>
      <c r="B44" s="171"/>
      <c r="C44" s="171"/>
      <c r="D44" s="171"/>
      <c r="E44" s="171"/>
      <c r="F44" s="171"/>
      <c r="G44" s="171"/>
      <c r="H44" s="18">
        <v>35</v>
      </c>
      <c r="I44" s="21">
        <v>949687</v>
      </c>
      <c r="J44" s="21"/>
    </row>
    <row r="45" spans="1:10" ht="12.75">
      <c r="A45" s="178" t="s">
        <v>50</v>
      </c>
      <c r="B45" s="179"/>
      <c r="C45" s="179"/>
      <c r="D45" s="179"/>
      <c r="E45" s="179"/>
      <c r="F45" s="179"/>
      <c r="G45" s="179"/>
      <c r="H45" s="18">
        <v>36</v>
      </c>
      <c r="I45" s="19">
        <f>SUM(I40:I44)</f>
        <v>36782737</v>
      </c>
      <c r="J45" s="19">
        <f>SUM(J40:J44)</f>
        <v>52600977</v>
      </c>
    </row>
    <row r="46" spans="1:10" ht="27.75" customHeight="1">
      <c r="A46" s="178" t="s">
        <v>9</v>
      </c>
      <c r="B46" s="179"/>
      <c r="C46" s="179"/>
      <c r="D46" s="179"/>
      <c r="E46" s="179"/>
      <c r="F46" s="179"/>
      <c r="G46" s="179"/>
      <c r="H46" s="18">
        <v>37</v>
      </c>
      <c r="I46" s="19">
        <f>IF(I39&gt;I45,I39-I45,0)</f>
        <v>4285626</v>
      </c>
      <c r="J46" s="19">
        <f>IF(J39&gt;J45,J39-J45,0)</f>
        <v>3062873</v>
      </c>
    </row>
    <row r="47" spans="1:10" ht="26.25" customHeight="1">
      <c r="A47" s="178" t="s">
        <v>10</v>
      </c>
      <c r="B47" s="179"/>
      <c r="C47" s="179"/>
      <c r="D47" s="179"/>
      <c r="E47" s="179"/>
      <c r="F47" s="179"/>
      <c r="G47" s="179"/>
      <c r="H47" s="18">
        <v>38</v>
      </c>
      <c r="I47" s="19">
        <f>IF(I45&gt;I39,I45-I39,0)</f>
        <v>0</v>
      </c>
      <c r="J47" s="19">
        <f>IF(J45&gt;J39,J45-J39,0)</f>
        <v>0</v>
      </c>
    </row>
    <row r="48" spans="1:10" ht="12.75">
      <c r="A48" s="170" t="s">
        <v>51</v>
      </c>
      <c r="B48" s="171"/>
      <c r="C48" s="171"/>
      <c r="D48" s="171"/>
      <c r="E48" s="171"/>
      <c r="F48" s="171"/>
      <c r="G48" s="171"/>
      <c r="H48" s="18">
        <v>39</v>
      </c>
      <c r="I48" s="20">
        <f>IF(I20-I21+I33-I34+I46-I47&gt;0,I20-I21+I33-I34+I46-I47,0)</f>
        <v>0</v>
      </c>
      <c r="J48" s="19">
        <f>IF(J20-J21+J33-J34+J46-J47&gt;0,J20-J21+J33-J34+J46-J47,0)</f>
        <v>326472</v>
      </c>
    </row>
    <row r="49" spans="1:10" ht="12.75">
      <c r="A49" s="170" t="s">
        <v>52</v>
      </c>
      <c r="B49" s="171"/>
      <c r="C49" s="171"/>
      <c r="D49" s="171"/>
      <c r="E49" s="171"/>
      <c r="F49" s="171"/>
      <c r="G49" s="171"/>
      <c r="H49" s="18">
        <v>40</v>
      </c>
      <c r="I49" s="19">
        <f>IF(I21-I20+I34-I33+I47-I46&gt;0,I21-I20+I34-I33+I47-I46,0)</f>
        <v>820413</v>
      </c>
      <c r="J49" s="19">
        <f>IF(J21-J20+J34-J33+J47-J46&gt;0,J21-J20+J34-J33+J47-J46,0)</f>
        <v>0</v>
      </c>
    </row>
    <row r="50" spans="1:10" ht="12.75">
      <c r="A50" s="170" t="s">
        <v>129</v>
      </c>
      <c r="B50" s="171"/>
      <c r="C50" s="171"/>
      <c r="D50" s="171"/>
      <c r="E50" s="171"/>
      <c r="F50" s="171"/>
      <c r="G50" s="171"/>
      <c r="H50" s="18">
        <v>41</v>
      </c>
      <c r="I50" s="21">
        <v>1373446</v>
      </c>
      <c r="J50" s="21">
        <v>553033</v>
      </c>
    </row>
    <row r="51" spans="1:10" ht="12.75">
      <c r="A51" s="170" t="s">
        <v>138</v>
      </c>
      <c r="B51" s="171"/>
      <c r="C51" s="171"/>
      <c r="D51" s="171"/>
      <c r="E51" s="171"/>
      <c r="F51" s="171"/>
      <c r="G51" s="171"/>
      <c r="H51" s="18">
        <v>42</v>
      </c>
      <c r="I51" s="21"/>
      <c r="J51" s="21">
        <v>326472</v>
      </c>
    </row>
    <row r="52" spans="1:10" ht="12.75">
      <c r="A52" s="170" t="s">
        <v>139</v>
      </c>
      <c r="B52" s="171"/>
      <c r="C52" s="171"/>
      <c r="D52" s="171"/>
      <c r="E52" s="171"/>
      <c r="F52" s="171"/>
      <c r="G52" s="171"/>
      <c r="H52" s="18">
        <v>43</v>
      </c>
      <c r="I52" s="21">
        <v>820413</v>
      </c>
      <c r="J52" s="21"/>
    </row>
    <row r="53" spans="1:10" ht="12.75">
      <c r="A53" s="173" t="s">
        <v>140</v>
      </c>
      <c r="B53" s="174"/>
      <c r="C53" s="174"/>
      <c r="D53" s="174"/>
      <c r="E53" s="174"/>
      <c r="F53" s="174"/>
      <c r="G53" s="174"/>
      <c r="H53" s="23">
        <v>44</v>
      </c>
      <c r="I53" s="90">
        <f>I50+I51-I52</f>
        <v>553033</v>
      </c>
      <c r="J53" s="84">
        <f>J50+J51-J52</f>
        <v>879505</v>
      </c>
    </row>
    <row r="55" ht="12.75">
      <c r="J55" s="88"/>
    </row>
  </sheetData>
  <sheetProtection/>
  <mergeCells count="53">
    <mergeCell ref="A7:J7"/>
    <mergeCell ref="A8:G8"/>
    <mergeCell ref="A17:G17"/>
    <mergeCell ref="A18:G18"/>
    <mergeCell ref="A11:G11"/>
    <mergeCell ref="A12:G12"/>
    <mergeCell ref="A1:I1"/>
    <mergeCell ref="J1:J2"/>
    <mergeCell ref="A2:I2"/>
    <mergeCell ref="A4:J4"/>
    <mergeCell ref="A5:G5"/>
    <mergeCell ref="A6:G6"/>
    <mergeCell ref="A19:G19"/>
    <mergeCell ref="A20:G20"/>
    <mergeCell ref="A21:G21"/>
    <mergeCell ref="A22:J22"/>
    <mergeCell ref="A9:G9"/>
    <mergeCell ref="A10:G10"/>
    <mergeCell ref="A13:G13"/>
    <mergeCell ref="A14:G14"/>
    <mergeCell ref="A15:G15"/>
    <mergeCell ref="A16:G16"/>
    <mergeCell ref="A35:J35"/>
    <mergeCell ref="A36:G36"/>
    <mergeCell ref="A23:G23"/>
    <mergeCell ref="A24:G24"/>
    <mergeCell ref="A25:G25"/>
    <mergeCell ref="A26:G26"/>
    <mergeCell ref="A27:G27"/>
    <mergeCell ref="A28:G28"/>
    <mergeCell ref="A37:G37"/>
    <mergeCell ref="A38:G38"/>
    <mergeCell ref="A39:G39"/>
    <mergeCell ref="A40:G40"/>
    <mergeCell ref="A29:G29"/>
    <mergeCell ref="A30:G30"/>
    <mergeCell ref="A31:G31"/>
    <mergeCell ref="A32:G32"/>
    <mergeCell ref="A33:G33"/>
    <mergeCell ref="A34:G34"/>
    <mergeCell ref="A41:G41"/>
    <mergeCell ref="A42:G42"/>
    <mergeCell ref="A45:G45"/>
    <mergeCell ref="A46:G46"/>
    <mergeCell ref="A43:G43"/>
    <mergeCell ref="A44:G44"/>
    <mergeCell ref="A47:G47"/>
    <mergeCell ref="A48:G48"/>
    <mergeCell ref="A53:G53"/>
    <mergeCell ref="A49:G49"/>
    <mergeCell ref="A50:G50"/>
    <mergeCell ref="A51:G51"/>
    <mergeCell ref="A52:G52"/>
  </mergeCells>
  <dataValidations count="2">
    <dataValidation type="whole" operator="notEqual" allowBlank="1" showInputMessage="1" showErrorMessage="1" errorTitle="Pogrešan unos" error="Mogu se unijeti samo cjelobrojne vrijednosti." sqref="I50:J52 I40:J44 I29:J31 I23:J27 I8:J13 I15:J18 I36:J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I28:J28 I19:J21 I53:J53 I14:J14 I45:J49 I39:J39 I32:J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11.140625" defaultRowHeight="12.75"/>
  <cols>
    <col min="1" max="8" width="11.140625" style="3" customWidth="1"/>
    <col min="9" max="9" width="12.7109375" style="3" customWidth="1"/>
    <col min="10" max="10" width="12.28125" style="3" customWidth="1"/>
    <col min="11" max="16384" width="11.140625" style="3" customWidth="1"/>
  </cols>
  <sheetData>
    <row r="1" spans="1:11" ht="19.5" customHeight="1">
      <c r="A1" s="229" t="s">
        <v>229</v>
      </c>
      <c r="B1" s="217"/>
      <c r="C1" s="217"/>
      <c r="D1" s="217"/>
      <c r="E1" s="217"/>
      <c r="F1" s="217"/>
      <c r="G1" s="217"/>
      <c r="H1" s="217"/>
      <c r="I1" s="217"/>
      <c r="J1" s="217"/>
      <c r="K1" s="5"/>
    </row>
    <row r="2" spans="1:11" ht="13.5">
      <c r="A2" s="85"/>
      <c r="B2" s="7"/>
      <c r="C2" s="224" t="s">
        <v>230</v>
      </c>
      <c r="D2" s="224"/>
      <c r="E2" s="87">
        <v>42370</v>
      </c>
      <c r="F2" s="86" t="s">
        <v>200</v>
      </c>
      <c r="G2" s="87">
        <v>42735</v>
      </c>
      <c r="H2" s="7"/>
      <c r="I2" s="7"/>
      <c r="J2" s="7"/>
      <c r="K2" s="6"/>
    </row>
    <row r="3" spans="1:11" ht="13.5">
      <c r="A3" s="196" t="s">
        <v>255</v>
      </c>
      <c r="B3" s="197"/>
      <c r="C3" s="197"/>
      <c r="D3" s="197"/>
      <c r="E3" s="197"/>
      <c r="F3" s="197"/>
      <c r="G3" s="197"/>
      <c r="H3" s="197"/>
      <c r="I3" s="197"/>
      <c r="J3" s="198"/>
      <c r="K3" s="6"/>
    </row>
    <row r="4" spans="1:10" ht="26.25" thickBot="1">
      <c r="A4" s="248"/>
      <c r="B4" s="248"/>
      <c r="C4" s="248"/>
      <c r="D4" s="248"/>
      <c r="E4" s="248"/>
      <c r="F4" s="248"/>
      <c r="G4" s="248"/>
      <c r="H4" s="249" t="s">
        <v>275</v>
      </c>
      <c r="I4" s="249" t="s">
        <v>118</v>
      </c>
      <c r="J4" s="249" t="s">
        <v>119</v>
      </c>
    </row>
    <row r="5" spans="1:10" ht="13.5">
      <c r="A5" s="250">
        <v>1</v>
      </c>
      <c r="B5" s="250"/>
      <c r="C5" s="250"/>
      <c r="D5" s="250"/>
      <c r="E5" s="250"/>
      <c r="F5" s="250"/>
      <c r="G5" s="250"/>
      <c r="H5" s="251">
        <v>2</v>
      </c>
      <c r="I5" s="247" t="s">
        <v>231</v>
      </c>
      <c r="J5" s="247" t="s">
        <v>232</v>
      </c>
    </row>
    <row r="6" spans="1:10" ht="13.5">
      <c r="A6" s="170" t="s">
        <v>233</v>
      </c>
      <c r="B6" s="171"/>
      <c r="C6" s="171"/>
      <c r="D6" s="171"/>
      <c r="E6" s="171"/>
      <c r="F6" s="171"/>
      <c r="G6" s="171"/>
      <c r="H6" s="18">
        <v>1</v>
      </c>
      <c r="I6" s="17">
        <v>111040350</v>
      </c>
      <c r="J6" s="17">
        <v>111040350</v>
      </c>
    </row>
    <row r="7" spans="1:10" ht="13.5">
      <c r="A7" s="170" t="s">
        <v>234</v>
      </c>
      <c r="B7" s="171"/>
      <c r="C7" s="171"/>
      <c r="D7" s="171"/>
      <c r="E7" s="171"/>
      <c r="F7" s="171"/>
      <c r="G7" s="171"/>
      <c r="H7" s="18">
        <v>2</v>
      </c>
      <c r="I7" s="21"/>
      <c r="J7" s="21"/>
    </row>
    <row r="8" spans="1:10" ht="13.5">
      <c r="A8" s="170" t="s">
        <v>235</v>
      </c>
      <c r="B8" s="171"/>
      <c r="C8" s="171"/>
      <c r="D8" s="171"/>
      <c r="E8" s="171"/>
      <c r="F8" s="171"/>
      <c r="G8" s="171"/>
      <c r="H8" s="18">
        <v>3</v>
      </c>
      <c r="I8" s="21">
        <v>1489063</v>
      </c>
      <c r="J8" s="21">
        <v>1737715</v>
      </c>
    </row>
    <row r="9" spans="1:10" ht="13.5">
      <c r="A9" s="170" t="s">
        <v>236</v>
      </c>
      <c r="B9" s="171"/>
      <c r="C9" s="171"/>
      <c r="D9" s="171"/>
      <c r="E9" s="171"/>
      <c r="F9" s="171"/>
      <c r="G9" s="171"/>
      <c r="H9" s="18">
        <v>4</v>
      </c>
      <c r="I9" s="21">
        <v>-37348161</v>
      </c>
      <c r="J9" s="21">
        <v>-52480716</v>
      </c>
    </row>
    <row r="10" spans="1:10" ht="13.5">
      <c r="A10" s="170" t="s">
        <v>237</v>
      </c>
      <c r="B10" s="171"/>
      <c r="C10" s="171"/>
      <c r="D10" s="171"/>
      <c r="E10" s="171"/>
      <c r="F10" s="171"/>
      <c r="G10" s="171"/>
      <c r="H10" s="18">
        <v>5</v>
      </c>
      <c r="I10" s="21">
        <v>-17953483</v>
      </c>
      <c r="J10" s="21">
        <v>-15926970</v>
      </c>
    </row>
    <row r="11" spans="1:10" ht="13.5">
      <c r="A11" s="170" t="s">
        <v>238</v>
      </c>
      <c r="B11" s="171"/>
      <c r="C11" s="171"/>
      <c r="D11" s="171"/>
      <c r="E11" s="171"/>
      <c r="F11" s="171"/>
      <c r="G11" s="171"/>
      <c r="H11" s="18">
        <v>6</v>
      </c>
      <c r="I11" s="21">
        <v>169359566</v>
      </c>
      <c r="J11" s="21">
        <v>171280395</v>
      </c>
    </row>
    <row r="12" spans="1:10" ht="13.5">
      <c r="A12" s="170" t="s">
        <v>239</v>
      </c>
      <c r="B12" s="171"/>
      <c r="C12" s="171"/>
      <c r="D12" s="171"/>
      <c r="E12" s="171"/>
      <c r="F12" s="171"/>
      <c r="G12" s="171"/>
      <c r="H12" s="18">
        <v>7</v>
      </c>
      <c r="I12" s="21">
        <v>0</v>
      </c>
      <c r="J12" s="21">
        <v>0</v>
      </c>
    </row>
    <row r="13" spans="1:10" ht="13.5">
      <c r="A13" s="170" t="s">
        <v>240</v>
      </c>
      <c r="B13" s="171"/>
      <c r="C13" s="171"/>
      <c r="D13" s="171"/>
      <c r="E13" s="171"/>
      <c r="F13" s="171"/>
      <c r="G13" s="171"/>
      <c r="H13" s="18">
        <v>8</v>
      </c>
      <c r="I13" s="21">
        <v>0</v>
      </c>
      <c r="J13" s="21">
        <v>0</v>
      </c>
    </row>
    <row r="14" spans="1:10" ht="13.5">
      <c r="A14" s="170" t="s">
        <v>241</v>
      </c>
      <c r="B14" s="171"/>
      <c r="C14" s="171"/>
      <c r="D14" s="171"/>
      <c r="E14" s="171"/>
      <c r="F14" s="171"/>
      <c r="G14" s="171"/>
      <c r="H14" s="18">
        <v>9</v>
      </c>
      <c r="I14" s="21">
        <v>0</v>
      </c>
      <c r="J14" s="21">
        <v>0</v>
      </c>
    </row>
    <row r="15" spans="1:10" ht="13.5">
      <c r="A15" s="178" t="s">
        <v>242</v>
      </c>
      <c r="B15" s="179"/>
      <c r="C15" s="179"/>
      <c r="D15" s="179"/>
      <c r="E15" s="179"/>
      <c r="F15" s="179"/>
      <c r="G15" s="179"/>
      <c r="H15" s="18">
        <v>10</v>
      </c>
      <c r="I15" s="19">
        <f>SUM(I6:I14)</f>
        <v>226587335</v>
      </c>
      <c r="J15" s="19">
        <f>SUM(J6:J14)</f>
        <v>215650774</v>
      </c>
    </row>
    <row r="16" spans="1:10" ht="13.5">
      <c r="A16" s="170" t="s">
        <v>243</v>
      </c>
      <c r="B16" s="171"/>
      <c r="C16" s="171"/>
      <c r="D16" s="171"/>
      <c r="E16" s="171"/>
      <c r="F16" s="171"/>
      <c r="G16" s="171"/>
      <c r="H16" s="18">
        <v>11</v>
      </c>
      <c r="I16" s="21">
        <v>0</v>
      </c>
      <c r="J16" s="21">
        <v>0</v>
      </c>
    </row>
    <row r="17" spans="1:10" ht="13.5">
      <c r="A17" s="170" t="s">
        <v>244</v>
      </c>
      <c r="B17" s="171"/>
      <c r="C17" s="171"/>
      <c r="D17" s="171"/>
      <c r="E17" s="171"/>
      <c r="F17" s="171"/>
      <c r="G17" s="171"/>
      <c r="H17" s="18">
        <v>12</v>
      </c>
      <c r="I17" s="21">
        <v>0</v>
      </c>
      <c r="J17" s="21">
        <v>0</v>
      </c>
    </row>
    <row r="18" spans="1:10" ht="13.5">
      <c r="A18" s="170" t="s">
        <v>245</v>
      </c>
      <c r="B18" s="171"/>
      <c r="C18" s="171"/>
      <c r="D18" s="171"/>
      <c r="E18" s="171"/>
      <c r="F18" s="171"/>
      <c r="G18" s="171"/>
      <c r="H18" s="18">
        <v>13</v>
      </c>
      <c r="I18" s="21">
        <v>0</v>
      </c>
      <c r="J18" s="21">
        <v>0</v>
      </c>
    </row>
    <row r="19" spans="1:10" ht="13.5">
      <c r="A19" s="170" t="s">
        <v>246</v>
      </c>
      <c r="B19" s="171"/>
      <c r="C19" s="171"/>
      <c r="D19" s="171"/>
      <c r="E19" s="171"/>
      <c r="F19" s="171"/>
      <c r="G19" s="171"/>
      <c r="H19" s="18">
        <v>14</v>
      </c>
      <c r="I19" s="21">
        <v>0</v>
      </c>
      <c r="J19" s="21">
        <v>0</v>
      </c>
    </row>
    <row r="20" spans="1:10" ht="13.5">
      <c r="A20" s="170" t="s">
        <v>247</v>
      </c>
      <c r="B20" s="171"/>
      <c r="C20" s="171"/>
      <c r="D20" s="171"/>
      <c r="E20" s="171"/>
      <c r="F20" s="171"/>
      <c r="G20" s="171"/>
      <c r="H20" s="18">
        <v>15</v>
      </c>
      <c r="I20" s="21">
        <v>0</v>
      </c>
      <c r="J20" s="21">
        <v>0</v>
      </c>
    </row>
    <row r="21" spans="1:10" ht="13.5">
      <c r="A21" s="170" t="s">
        <v>248</v>
      </c>
      <c r="B21" s="171"/>
      <c r="C21" s="171"/>
      <c r="D21" s="171"/>
      <c r="E21" s="171"/>
      <c r="F21" s="171"/>
      <c r="G21" s="171"/>
      <c r="H21" s="18">
        <v>16</v>
      </c>
      <c r="I21" s="21">
        <v>0</v>
      </c>
      <c r="J21" s="21">
        <v>0</v>
      </c>
    </row>
    <row r="22" spans="1:10" ht="13.5">
      <c r="A22" s="178" t="s">
        <v>249</v>
      </c>
      <c r="B22" s="179"/>
      <c r="C22" s="179"/>
      <c r="D22" s="179"/>
      <c r="E22" s="179"/>
      <c r="F22" s="179"/>
      <c r="G22" s="179"/>
      <c r="H22" s="18">
        <v>17</v>
      </c>
      <c r="I22" s="81">
        <f>SUM(I16:I21)</f>
        <v>0</v>
      </c>
      <c r="J22" s="81">
        <f>SUM(J16:J21)</f>
        <v>0</v>
      </c>
    </row>
    <row r="23" spans="1:10" ht="13.5">
      <c r="A23" s="230"/>
      <c r="B23" s="231"/>
      <c r="C23" s="231"/>
      <c r="D23" s="231"/>
      <c r="E23" s="231"/>
      <c r="F23" s="231"/>
      <c r="G23" s="231"/>
      <c r="H23" s="232"/>
      <c r="I23" s="232"/>
      <c r="J23" s="233"/>
    </row>
    <row r="24" spans="1:10" ht="13.5">
      <c r="A24" s="225" t="s">
        <v>250</v>
      </c>
      <c r="B24" s="226"/>
      <c r="C24" s="226"/>
      <c r="D24" s="226"/>
      <c r="E24" s="226"/>
      <c r="F24" s="226"/>
      <c r="G24" s="226"/>
      <c r="H24" s="82">
        <v>18</v>
      </c>
      <c r="I24" s="17"/>
      <c r="J24" s="17"/>
    </row>
    <row r="25" spans="1:10" ht="23.25" customHeight="1">
      <c r="A25" s="173" t="s">
        <v>251</v>
      </c>
      <c r="B25" s="174"/>
      <c r="C25" s="174"/>
      <c r="D25" s="174"/>
      <c r="E25" s="174"/>
      <c r="F25" s="174"/>
      <c r="G25" s="174"/>
      <c r="H25" s="23">
        <v>19</v>
      </c>
      <c r="I25" s="81"/>
      <c r="J25" s="81"/>
    </row>
    <row r="26" spans="1:10" ht="30" customHeight="1">
      <c r="A26" s="227" t="s">
        <v>252</v>
      </c>
      <c r="B26" s="228"/>
      <c r="C26" s="228"/>
      <c r="D26" s="228"/>
      <c r="E26" s="228"/>
      <c r="F26" s="228"/>
      <c r="G26" s="228"/>
      <c r="H26" s="228"/>
      <c r="I26" s="228"/>
      <c r="J26" s="228"/>
    </row>
  </sheetData>
  <sheetProtection/>
  <protectedRanges>
    <protectedRange sqref="E2:E3" name="Range1_1"/>
    <protectedRange sqref="G2:G3" name="Range1"/>
  </protectedRanges>
  <mergeCells count="26">
    <mergeCell ref="A26:J26"/>
    <mergeCell ref="A1:J1"/>
    <mergeCell ref="A20:G20"/>
    <mergeCell ref="A21:G21"/>
    <mergeCell ref="A22:G22"/>
    <mergeCell ref="A23:J23"/>
    <mergeCell ref="A16:G16"/>
    <mergeCell ref="A17:G17"/>
    <mergeCell ref="A8:G8"/>
    <mergeCell ref="A9:G9"/>
    <mergeCell ref="A10:G10"/>
    <mergeCell ref="A11:G11"/>
    <mergeCell ref="A24:G24"/>
    <mergeCell ref="A25:G25"/>
    <mergeCell ref="A18:G18"/>
    <mergeCell ref="A19:G19"/>
    <mergeCell ref="A12:G12"/>
    <mergeCell ref="A13:G13"/>
    <mergeCell ref="A14:G14"/>
    <mergeCell ref="A15:G15"/>
    <mergeCell ref="A6:G6"/>
    <mergeCell ref="A7:G7"/>
    <mergeCell ref="C2:D2"/>
    <mergeCell ref="A4:G4"/>
    <mergeCell ref="A5:G5"/>
    <mergeCell ref="A3:J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I24:J25">
      <formula1>9999999999</formula1>
    </dataValidation>
    <dataValidation type="whole" operator="notEqual" allowBlank="1" showInputMessage="1" showErrorMessage="1" errorTitle="Pogrešan unos" error="Mogu se unijeti samo cjelobrojne vrijednosti." sqref="I16:J21 I6:J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15:J15 I22:J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psklepic</cp:lastModifiedBy>
  <cp:lastPrinted>2017-04-20T13:05:46Z</cp:lastPrinted>
  <dcterms:created xsi:type="dcterms:W3CDTF">2008-10-17T11:51:54Z</dcterms:created>
  <dcterms:modified xsi:type="dcterms:W3CDTF">2017-04-28T11:48:04Z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